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FCG-OPSG\Desktop\FCG\27. CUARTA CONVOCATORIA PMD\2. Formatos\"/>
    </mc:Choice>
  </mc:AlternateContent>
  <xr:revisionPtr revIDLastSave="0" documentId="8_{34E856A2-E39A-40CB-937B-6776D47F6C3A}" xr6:coauthVersionLast="47" xr6:coauthVersionMax="47" xr10:uidLastSave="{00000000-0000-0000-0000-000000000000}"/>
  <bookViews>
    <workbookView xWindow="-120" yWindow="-120" windowWidth="20730" windowHeight="11040" tabRatio="792" activeTab="1" xr2:uid="{00000000-000D-0000-FFFF-FFFF00000000}"/>
  </bookViews>
  <sheets>
    <sheet name="Instrucciones" sheetId="19" r:id="rId1"/>
    <sheet name="Presupuesto" sheetId="18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67" i="18" l="1"/>
  <c r="N68" i="18"/>
  <c r="H44" i="18"/>
  <c r="H47" i="18" s="1"/>
  <c r="H21" i="18"/>
  <c r="J21" i="18" s="1"/>
  <c r="K21" i="18" s="1"/>
  <c r="H20" i="18"/>
  <c r="H19" i="18"/>
  <c r="I64" i="18"/>
  <c r="H64" i="18"/>
  <c r="J63" i="18"/>
  <c r="J62" i="18"/>
  <c r="N62" i="18" s="1"/>
  <c r="J61" i="18"/>
  <c r="N61" i="18" s="1"/>
  <c r="J60" i="18"/>
  <c r="N60" i="18" s="1"/>
  <c r="J59" i="18"/>
  <c r="N59" i="18" s="1"/>
  <c r="J58" i="18"/>
  <c r="N58" i="18" s="1"/>
  <c r="J57" i="18"/>
  <c r="K57" i="18" s="1"/>
  <c r="O57" i="18" s="1"/>
  <c r="J56" i="18"/>
  <c r="K56" i="18" s="1"/>
  <c r="H54" i="18"/>
  <c r="I54" i="18"/>
  <c r="J53" i="18"/>
  <c r="J52" i="18"/>
  <c r="N52" i="18" s="1"/>
  <c r="J51" i="18"/>
  <c r="N51" i="18" s="1"/>
  <c r="J50" i="18"/>
  <c r="K50" i="18" s="1"/>
  <c r="O50" i="18" s="1"/>
  <c r="J49" i="18"/>
  <c r="J48" i="18"/>
  <c r="I47" i="18"/>
  <c r="J46" i="18"/>
  <c r="K46" i="18" s="1"/>
  <c r="O46" i="18" s="1"/>
  <c r="J45" i="18"/>
  <c r="N45" i="18" s="1"/>
  <c r="I43" i="18"/>
  <c r="J42" i="18"/>
  <c r="N42" i="18" s="1"/>
  <c r="J41" i="18"/>
  <c r="N41" i="18" s="1"/>
  <c r="J40" i="18"/>
  <c r="N40" i="18" s="1"/>
  <c r="J39" i="18"/>
  <c r="K39" i="18" s="1"/>
  <c r="J37" i="18"/>
  <c r="N37" i="18" s="1"/>
  <c r="J36" i="18"/>
  <c r="K36" i="18" s="1"/>
  <c r="J35" i="18"/>
  <c r="N35" i="18" s="1"/>
  <c r="J32" i="18"/>
  <c r="N32" i="18" s="1"/>
  <c r="J31" i="18"/>
  <c r="K31" i="18" s="1"/>
  <c r="J30" i="18"/>
  <c r="N30" i="18" s="1"/>
  <c r="J29" i="18"/>
  <c r="K29" i="18" s="1"/>
  <c r="J28" i="18"/>
  <c r="N28" i="18" s="1"/>
  <c r="J26" i="18"/>
  <c r="N26" i="18" s="1"/>
  <c r="J25" i="18"/>
  <c r="N25" i="18" s="1"/>
  <c r="J24" i="18"/>
  <c r="N24" i="18" s="1"/>
  <c r="J23" i="18"/>
  <c r="K23" i="18" s="1"/>
  <c r="J20" i="18"/>
  <c r="N20" i="18" s="1"/>
  <c r="H43" i="18"/>
  <c r="H38" i="18"/>
  <c r="I38" i="18"/>
  <c r="I34" i="18"/>
  <c r="J33" i="18"/>
  <c r="N33" i="18" s="1"/>
  <c r="I27" i="18"/>
  <c r="I22" i="18"/>
  <c r="M19" i="18"/>
  <c r="M20" i="18"/>
  <c r="M63" i="18"/>
  <c r="M62" i="18"/>
  <c r="M61" i="18"/>
  <c r="M60" i="18"/>
  <c r="M59" i="18"/>
  <c r="M58" i="18"/>
  <c r="M57" i="18"/>
  <c r="M56" i="18"/>
  <c r="M53" i="18"/>
  <c r="M52" i="18"/>
  <c r="M51" i="18"/>
  <c r="M50" i="18"/>
  <c r="M49" i="18"/>
  <c r="M48" i="18"/>
  <c r="M46" i="18"/>
  <c r="M45" i="18"/>
  <c r="M44" i="18"/>
  <c r="M42" i="18"/>
  <c r="M41" i="18"/>
  <c r="M40" i="18"/>
  <c r="M39" i="18"/>
  <c r="M37" i="18"/>
  <c r="M36" i="18"/>
  <c r="M35" i="18"/>
  <c r="M33" i="18"/>
  <c r="M32" i="18"/>
  <c r="M31" i="18"/>
  <c r="M30" i="18"/>
  <c r="M29" i="18"/>
  <c r="M28" i="18"/>
  <c r="M26" i="18"/>
  <c r="M25" i="18"/>
  <c r="M24" i="18"/>
  <c r="M23" i="18"/>
  <c r="M21" i="18"/>
  <c r="H27" i="18"/>
  <c r="H34" i="18"/>
  <c r="K49" i="18"/>
  <c r="O49" i="18" s="1"/>
  <c r="J44" i="18" l="1"/>
  <c r="J47" i="18" s="1"/>
  <c r="H22" i="18"/>
  <c r="J19" i="18"/>
  <c r="N19" i="18" s="1"/>
  <c r="M22" i="18"/>
  <c r="O29" i="18"/>
  <c r="J54" i="18"/>
  <c r="O21" i="18"/>
  <c r="O31" i="18"/>
  <c r="O36" i="18"/>
  <c r="O39" i="18"/>
  <c r="M64" i="18"/>
  <c r="J64" i="18"/>
  <c r="N57" i="18"/>
  <c r="I55" i="18"/>
  <c r="I65" i="18" s="1"/>
  <c r="K41" i="18"/>
  <c r="O41" i="18" s="1"/>
  <c r="J43" i="18"/>
  <c r="N21" i="18"/>
  <c r="K53" i="18"/>
  <c r="O53" i="18" s="1"/>
  <c r="N53" i="18"/>
  <c r="N50" i="18"/>
  <c r="N46" i="18"/>
  <c r="K45" i="18"/>
  <c r="O45" i="18" s="1"/>
  <c r="N36" i="18"/>
  <c r="J38" i="18"/>
  <c r="K35" i="18"/>
  <c r="O35" i="18" s="1"/>
  <c r="K28" i="18"/>
  <c r="O28" i="18" s="1"/>
  <c r="N29" i="18"/>
  <c r="J27" i="18"/>
  <c r="K20" i="18"/>
  <c r="O20" i="18" s="1"/>
  <c r="O56" i="18"/>
  <c r="O23" i="18"/>
  <c r="N31" i="18"/>
  <c r="K40" i="18"/>
  <c r="O40" i="18" s="1"/>
  <c r="K32" i="18"/>
  <c r="O32" i="18" s="1"/>
  <c r="N23" i="18"/>
  <c r="K24" i="18"/>
  <c r="O24" i="18" s="1"/>
  <c r="K33" i="18"/>
  <c r="O33" i="18" s="1"/>
  <c r="K59" i="18"/>
  <c r="O59" i="18" s="1"/>
  <c r="N49" i="18"/>
  <c r="N39" i="18"/>
  <c r="N56" i="18"/>
  <c r="K25" i="18"/>
  <c r="O25" i="18" s="1"/>
  <c r="N48" i="18"/>
  <c r="K26" i="18"/>
  <c r="O26" i="18" s="1"/>
  <c r="J34" i="18"/>
  <c r="K48" i="18"/>
  <c r="O48" i="18" s="1"/>
  <c r="M27" i="18"/>
  <c r="K62" i="18"/>
  <c r="O62" i="18" s="1"/>
  <c r="K51" i="18"/>
  <c r="O51" i="18" s="1"/>
  <c r="L64" i="18"/>
  <c r="K37" i="18"/>
  <c r="O37" i="18" s="1"/>
  <c r="K30" i="18"/>
  <c r="O30" i="18" s="1"/>
  <c r="N44" i="18" l="1"/>
  <c r="K44" i="18"/>
  <c r="O44" i="18" s="1"/>
  <c r="K19" i="18"/>
  <c r="J22" i="18"/>
  <c r="J55" i="18"/>
  <c r="K34" i="18"/>
  <c r="K27" i="18"/>
  <c r="K22" i="18"/>
  <c r="O19" i="18"/>
  <c r="K60" i="18"/>
  <c r="O60" i="18" s="1"/>
  <c r="J65" i="18" l="1"/>
  <c r="K52" i="18"/>
  <c r="O52" i="18" s="1"/>
  <c r="K58" i="18"/>
  <c r="M54" i="18"/>
  <c r="L54" i="18"/>
  <c r="M47" i="18"/>
  <c r="L47" i="18"/>
  <c r="M43" i="18"/>
  <c r="L43" i="18"/>
  <c r="M38" i="18"/>
  <c r="L38" i="18"/>
  <c r="M34" i="18"/>
  <c r="L34" i="18"/>
  <c r="L27" i="18"/>
  <c r="L22" i="18"/>
  <c r="O58" i="18" l="1"/>
  <c r="L55" i="18"/>
  <c r="L65" i="18" s="1"/>
  <c r="M55" i="18"/>
  <c r="M65" i="18" s="1"/>
  <c r="K42" i="18"/>
  <c r="O42" i="18" s="1"/>
  <c r="K61" i="18"/>
  <c r="O61" i="18" s="1"/>
  <c r="K63" i="18" l="1"/>
  <c r="N63" i="18"/>
  <c r="H55" i="18"/>
  <c r="H65" i="18" s="1"/>
  <c r="O63" i="18" l="1"/>
  <c r="O64" i="18" s="1"/>
  <c r="K64" i="18"/>
  <c r="O43" i="18"/>
  <c r="N64" i="18"/>
  <c r="N22" i="18"/>
  <c r="N54" i="18"/>
  <c r="N43" i="18"/>
  <c r="N47" i="18"/>
  <c r="N27" i="18"/>
  <c r="O34" i="18"/>
  <c r="N34" i="18"/>
  <c r="N38" i="18"/>
  <c r="O27" i="18"/>
  <c r="K47" i="18"/>
  <c r="O54" i="18"/>
  <c r="K54" i="18"/>
  <c r="K38" i="18"/>
  <c r="O47" i="18"/>
  <c r="O38" i="18"/>
  <c r="K43" i="18"/>
  <c r="K55" i="18" l="1"/>
  <c r="K65" i="18" s="1"/>
  <c r="N55" i="18"/>
  <c r="N65" i="18" s="1"/>
  <c r="O22" i="18"/>
  <c r="O55" i="18" s="1"/>
  <c r="O65" i="18" s="1"/>
  <c r="O67" i="18" l="1"/>
  <c r="O68" i="1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BEYELER Judith</author>
  </authors>
  <commentList>
    <comment ref="D18" authorId="0" shapeId="0" xr:uid="{00000000-0006-0000-0100-000001000000}">
      <text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Agregar o quitar filas según requerido</t>
        </r>
      </text>
    </comment>
    <comment ref="E18" authorId="0" shapeId="0" xr:uid="{00000000-0006-0000-0100-000002000000}">
      <text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Número de meses, de eventos, de viajes, de materiales, etc</t>
        </r>
      </text>
    </comment>
    <comment ref="F18" authorId="0" shapeId="0" xr:uid="{00000000-0006-0000-0100-000003000000}">
      <text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Salario mensual, evento, material impreso, insumo, etc…
</t>
        </r>
      </text>
    </comment>
    <comment ref="G18" authorId="0" shapeId="0" xr:uid="{00000000-0006-0000-0100-000004000000}">
      <text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Costo de cada unidad
</t>
        </r>
      </text>
    </comment>
    <comment ref="H18" authorId="0" shapeId="0" xr:uid="{00000000-0006-0000-0100-000005000000}">
      <text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Utilizar fórmulas si se puede</t>
        </r>
      </text>
    </comment>
    <comment ref="I18" authorId="0" shapeId="0" xr:uid="{8D6A54BA-3F87-47E7-9397-480A4AB229D2}">
      <text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Utilizar fórmulas si se puede</t>
        </r>
      </text>
    </comment>
  </commentList>
</comments>
</file>

<file path=xl/sharedStrings.xml><?xml version="1.0" encoding="utf-8"?>
<sst xmlns="http://schemas.openxmlformats.org/spreadsheetml/2006/main" count="126" uniqueCount="119">
  <si>
    <t>FORMATO 3</t>
  </si>
  <si>
    <t>Instrucciones para completar el formato de Presupuesto</t>
  </si>
  <si>
    <t>Sólo se pueden incluir gastos que el donante apoya, porque son necesarios y razonables, de acuerdo con lo que requiere el proyecto.</t>
  </si>
  <si>
    <t>Se apoyan sólo los gastos que correspondan a las actividades y resultados esperados; y que sean congruentes con los mismos.</t>
  </si>
  <si>
    <t>Los costos de administración (costos fijos) son permitidos hasta un 5% del monto solicitado. Estos gastos serán auditables.</t>
  </si>
  <si>
    <t>Cualquier caso de modificación al Presupuesto presentado será sometido al Equipo de Coordinación y analizado bajo criterios de cumplimiento, eficiencia, impacto y aporte a los resultados e indicadores del Proyecto. La decisión sobre la modificación solicitada será tomada por la UICN.</t>
  </si>
  <si>
    <t>Gastos que no apoya el donante:</t>
  </si>
  <si>
    <t>El Formato debe entregarse en versión editable (Excel)</t>
  </si>
  <si>
    <t>Proyecto Fortalecimiento de la resiliencia de los medios de vida ante el cambio climático en las cuencas altas del Altiplano de Guatemala
“Proyecto Altiplano Resiliente”</t>
  </si>
  <si>
    <t>Mecanismo de Donaciones</t>
  </si>
  <si>
    <t>Título del proyecto:</t>
  </si>
  <si>
    <t>[título]</t>
  </si>
  <si>
    <t>Organización:</t>
  </si>
  <si>
    <t>[nombre completo y nombre corto, si aplica]</t>
  </si>
  <si>
    <t>Duración del proyecto:</t>
  </si>
  <si>
    <t>Presupuesto</t>
  </si>
  <si>
    <t>Colocar el tipo de cambio  oficial del día con 5 decimales                                                      (Según tasa del Banco de Guatemala)</t>
  </si>
  <si>
    <t>Fecha de la tasa de cambio utilizada</t>
  </si>
  <si>
    <t>Día/mes/año
(fecha del día que se elaboró el presupuesto)</t>
  </si>
  <si>
    <t>Presupuesto Total por Renglones y por Gastos (rubros)</t>
  </si>
  <si>
    <t>No</t>
  </si>
  <si>
    <t>Renglón</t>
  </si>
  <si>
    <t>Gastos / Rubros</t>
  </si>
  <si>
    <t>Cantidad</t>
  </si>
  <si>
    <t>Unidad</t>
  </si>
  <si>
    <t>Costo por unidad</t>
  </si>
  <si>
    <t>Total Año 1</t>
  </si>
  <si>
    <t>Total solicitado al donante (Q.)</t>
  </si>
  <si>
    <t>Total solicitado al donante ($)</t>
  </si>
  <si>
    <t>Total aportado por la Organización (Q)</t>
  </si>
  <si>
    <t>Total aportado por la Organización ($)</t>
  </si>
  <si>
    <t>Suma de Gastos Donante + Organización (Q)</t>
  </si>
  <si>
    <t>Suma de Gastos Donante + Organización ($)</t>
  </si>
  <si>
    <t>Descripción detallada del gasto y del cálculo</t>
  </si>
  <si>
    <t xml:space="preserve">Salarios </t>
  </si>
  <si>
    <t>Coordinador/Técnico agroforestal</t>
  </si>
  <si>
    <t>Personal Administrativo/Financiero</t>
  </si>
  <si>
    <t>Otro personal relacionado (especificar)</t>
  </si>
  <si>
    <t xml:space="preserve">Subtotal </t>
  </si>
  <si>
    <t>Contrataciones</t>
  </si>
  <si>
    <t>Consultoría contable/administrativa</t>
  </si>
  <si>
    <t>Jornales</t>
  </si>
  <si>
    <t>Otros relacionados (especificar)</t>
  </si>
  <si>
    <t>Reuniones y talleres</t>
  </si>
  <si>
    <t>Alimentación en talleres</t>
  </si>
  <si>
    <t>Hospedaje por talleres</t>
  </si>
  <si>
    <t>Transporte para asistir a talleres</t>
  </si>
  <si>
    <t>Alquiler de local para realización de talleres</t>
  </si>
  <si>
    <t>Materiales para talleres</t>
  </si>
  <si>
    <t>Comunicación y publicidad</t>
  </si>
  <si>
    <t>Impresión de banners</t>
  </si>
  <si>
    <t>Impresión trifoliares</t>
  </si>
  <si>
    <t>Impresión de volantes</t>
  </si>
  <si>
    <t>Materiales y suministros</t>
  </si>
  <si>
    <t>Adquisición de plantas frutales para SAF</t>
  </si>
  <si>
    <t>Materiales para conservación de suelos</t>
  </si>
  <si>
    <t>Materiales para sistemas silvopastoriales</t>
  </si>
  <si>
    <t>Adquisición de plantas para silvopastorial</t>
  </si>
  <si>
    <t>Equipamiento</t>
  </si>
  <si>
    <t>Herramientas para SAF</t>
  </si>
  <si>
    <t>Herramientas para sistemas silvopastoriles</t>
  </si>
  <si>
    <t>Herramientas para conservación de suelo y agua</t>
  </si>
  <si>
    <t xml:space="preserve">Viajes locales </t>
  </si>
  <si>
    <r>
      <t xml:space="preserve">Transporte/alquiler de transporte </t>
    </r>
    <r>
      <rPr>
        <sz val="10"/>
        <color rgb="FFFF0000"/>
        <rFont val="Calibri"/>
        <family val="2"/>
        <scheme val="minor"/>
      </rPr>
      <t>(para personal del proyecto)</t>
    </r>
  </si>
  <si>
    <r>
      <t xml:space="preserve">Fletes </t>
    </r>
    <r>
      <rPr>
        <sz val="10"/>
        <color rgb="FFFF0000"/>
        <rFont val="Calibri"/>
        <family val="2"/>
        <scheme val="minor"/>
      </rPr>
      <t>(para transporte de insumos)</t>
    </r>
  </si>
  <si>
    <r>
      <t xml:space="preserve">Alimentación </t>
    </r>
    <r>
      <rPr>
        <sz val="10"/>
        <color rgb="FFFF0000"/>
        <rFont val="Calibri"/>
        <family val="2"/>
        <scheme val="minor"/>
      </rPr>
      <t>(para personal del proyecto)</t>
    </r>
  </si>
  <si>
    <r>
      <t xml:space="preserve">Hospedaje </t>
    </r>
    <r>
      <rPr>
        <sz val="10"/>
        <color rgb="FFFF0000"/>
        <rFont val="Calibri"/>
        <family val="2"/>
        <scheme val="minor"/>
      </rPr>
      <t>(para personal del proyecto)</t>
    </r>
  </si>
  <si>
    <r>
      <t xml:space="preserve">Combustible </t>
    </r>
    <r>
      <rPr>
        <sz val="10"/>
        <color rgb="FFFF0000"/>
        <rFont val="Calibri"/>
        <family val="2"/>
        <scheme val="minor"/>
      </rPr>
      <t>(solo para vehículos de la entidad al servicio del proyecto)</t>
    </r>
  </si>
  <si>
    <r>
      <t xml:space="preserve">Mantenimiento de vehículos </t>
    </r>
    <r>
      <rPr>
        <sz val="10"/>
        <color rgb="FFFF0000"/>
        <rFont val="Calibri"/>
        <family val="2"/>
        <scheme val="minor"/>
      </rPr>
      <t>(solo para vehículos de la entidad al servicio del proyecto)</t>
    </r>
  </si>
  <si>
    <t>Subtotal sin gastos administrativos</t>
  </si>
  <si>
    <t xml:space="preserve">Gastos Administrativos </t>
  </si>
  <si>
    <t>Renta de oficina</t>
  </si>
  <si>
    <t xml:space="preserve">Energía eléctrica </t>
  </si>
  <si>
    <t>Agua</t>
  </si>
  <si>
    <t>Teléfono fijo</t>
  </si>
  <si>
    <t>Recargas celular (técnico, administración o finanzas)</t>
  </si>
  <si>
    <t>Internet</t>
  </si>
  <si>
    <t>Papelería y útiles</t>
  </si>
  <si>
    <t>Subtotal  de gastos administrativos</t>
  </si>
  <si>
    <t>TOTAL incluyendo gastos administrativos</t>
  </si>
  <si>
    <t>GASTOS ELEGIBLES</t>
  </si>
  <si>
    <t>1.  Salarios</t>
  </si>
  <si>
    <t>Salarios de personal de la organización vinculados exclusivamente a las acciones del proyecto, incluyendo personal técnico, administrativo y financiero. Personal de planilla unicamente (debe incluir: bonificación incentivo de Q250.00, bono 14, aguinaldo, vacaciones, indemnización, IGSS patronal).</t>
  </si>
  <si>
    <t>2.  Contrataciones / Jornales</t>
  </si>
  <si>
    <t>Contratos por servicios y consultorías facturados (por honorarios), jornales para mano de obra (planilla de gastos/jornales). Se valorará que una parte o todos los jornales sean aportados por la organización</t>
  </si>
  <si>
    <t>3.  Reuniones y talleres</t>
  </si>
  <si>
    <t>Alimentación, hospedaje, traslado de participantes, alquiler de local, materiales educativos (manuales, cuadernos, lápices, calculadoras), otros gastos relacionados con este tipo de eventos. Aplicable exclusivamente a actividades que tienen incidencia con el producto.</t>
  </si>
  <si>
    <t>4.  Comunicación y publicidad</t>
  </si>
  <si>
    <t>5.  Materiales y suministros</t>
  </si>
  <si>
    <t>Adquisición de plantas y otros insumos para sistemas agroforestales, silvopastoriles, conservación de suelo y agua.</t>
  </si>
  <si>
    <t>6.  Equipamiento</t>
  </si>
  <si>
    <t>Herramientas necesarias para implementación de actividades en campo.</t>
  </si>
  <si>
    <t xml:space="preserve">7.  Viajes locales  </t>
  </si>
  <si>
    <t>Transporte (pasajes en tranporte colectivo y taxi/mototaxi), alimentación y hospedaje del personal de la organización para actividades de campo. Contratación de flete para traslado de insumos. Combustible y mantenimiento solo para vehículos de la organización al servicio del proyecto.</t>
  </si>
  <si>
    <t>8.  Gastos administrativos</t>
  </si>
  <si>
    <t>TOTAL MÁXIMO PERMITIDO DE GASTOS ADMINISTRATIVOS 5%</t>
  </si>
  <si>
    <t>Impresiones de volantes, trifoliares y banners, relacinados a la implementación de actividades del proyecto.</t>
  </si>
  <si>
    <t>Renta de oficina; gastos de telecomunicación (teléfono, internet); energía eléctrica, agua, papelería y útiles de oficina y envío de informes financieros vía correo nacional (encomiendas). No debe ser superior al 5% del monto solicitado (las celdas en verde deben ser equivalentes)</t>
  </si>
  <si>
    <t>Correo (envío de sobres con documentos - informes financieros y desembolsos)</t>
  </si>
  <si>
    <t>Consultoría técnica agroforestal</t>
  </si>
  <si>
    <t>Total Año 2</t>
  </si>
  <si>
    <t>TOTAL MÁXIMO PERMITIDO DE SALARIOS Y CONTRATACIONES 35%</t>
  </si>
  <si>
    <t>El presupuesto se debe expresar en quetzales (GTQ) y dólares (USD), al tipo de cambio reflejado por el Banco de Guatemala, el día de la realización de la propuesta, utilizando todos los decimales</t>
  </si>
  <si>
    <t>Los costos de salarios y contrataciones, combinados, no podrán superar el 35% del monto solicitado. Estos gastos serán auditables.</t>
  </si>
  <si>
    <t>El nivel de cofinanciamiento (contrapartida) esperado del proponente debe ser, al menos, 15% del monto total solicitado, en efectivo o en especie. Las organizaciones deberán demostrar y cuantificar como cofinanciamiento el trabajo y otras aportaciones financieras o en especie. Dicho monto deberá ser reportado y será auditado.</t>
  </si>
  <si>
    <t xml:space="preserve">Talleres y Reuniones 
•	Ceremonias y celebraciones privadas, fiestas, actividades de entretenimiento o diversión, convivios navideños o de otro tipo
•	Reuniones de juntas directivas de la entidad proponente, socios o beneficiarios
•	Reuniones de trabajo de los equipos de la entidad proponente 
•	Reuniones con autoridades de gobierno central, municipal, local 
•	Reuniones para cotización de insumos, materiales, herramientas 
•	Reuniones para evaluación de propuesta durante procesos de compras 
•	Gastos fuera de la localidad de implementación del proyecto y fuera del área priorizada de Altiplano Resiliente </t>
  </si>
  <si>
    <t xml:space="preserve">Comunicación y Publicidad 
•	Spots radiales y televisivos 
•	Vallas publicitarias
•	Consultorías de diseño y diagramación 
•	Impresión de sistematizaciones, estrategias de género y pueblos indígenas 
•	Impresión de material de entidades de gobierno </t>
  </si>
  <si>
    <t xml:space="preserve">Materiales y Suministros 
•	Productos agrícolas y farmacéuticos con prohibiciones por contaminación (fungicidas, insecticidas, fertilizantes)
•	Equipo usado destinado a actividades agrícolas, pecuarias o forestales o adquisición de fertilizantes químicos, sin previa aprobación
•	Ecofiltros, estufas ahorradoras de leña, tinacos </t>
  </si>
  <si>
    <t xml:space="preserve">Equipamiento 
•	Vehículos (incluyendo motocicletas, bicimotores y cuatrimotos)
•	Equipo de cómputo, audiovisual, 
•	Mobiliario y equipo (sillas, escritorios, archivos, impresoras, proyectores, bocinas, toldos)
•	Equipo de monitoreo y campo para la entidad proponente </t>
  </si>
  <si>
    <t>Viajes Locales 
•	Alimentación, transporte, combustible y otros para viajes a la ciudad capital a recoger equipos y otros relacionados a los procesos de compras
•	Alimentación, transporte, combustible y otros para viajes de representantes de entidades de gobierno central, municipal y local
•	Alimentación, transporte, combustible y otros para viajes o reuniones de juntas directivas de la entidad, socios y beneficiarios 
•	Pago de peajes 
•	Gastos fuera de la localidad de implementación del proyecto y fuera del área priorizada de Altiplano Resiliente 
•	Combustible y mantenimiento para vehículos personales, no registrados a nombre de la entidad proponente 
•	Recargas telefónicas para personal no perteneciente a la entidad proponente
•	Participación en congresos, simposios y mesas redondas fuera del área priorizada por el proyecto AR</t>
  </si>
  <si>
    <t xml:space="preserve">Gastos Administrativos 
•	Remozamiento de oficinas (pintura, repello, llavines, construcción, cableado eléctrico, mantenimiento preventivo o correctivo)
•	Servicios de limpieza (honorarios)
•	Servicios de seguridad (honorarios, equipos de seguridad) 
•	Servicios de cocina (honorarios) 
•	Botiquines y equipos de seguridad industrial o seguridad ocupacional 
•	Sistemas contables o licencias de sistemas informáticos de monitoreo y otros </t>
  </si>
  <si>
    <t>Generales
•	Gastos relacionados con propaganda política, religiosa, cualquier tipo de proselitismo, manifestaciones de carácter político o social
•	Bebidas alcohólicas
•	Gastos por bienes o servicios para uso personal
•	Bienes y servicios explícitamente prohibidos por normas de los donantes
•	Obligaciones previas o deudas incobrables
•	Multas y/o sanciones aplicadas al personal o directamente a la Organización como persona jurídica
•	Creación de fondos de donación, fondos rotativos o revolventes
•	Cualquier compra o actividad no necesaria para cumplir con los propósitos de la propuesta</t>
  </si>
  <si>
    <r>
      <t xml:space="preserve">Cada línea del presupuesto debe explicarse de forma detallada en la columna </t>
    </r>
    <r>
      <rPr>
        <sz val="11"/>
        <rFont val="Calibri"/>
        <family val="2"/>
        <scheme val="minor"/>
      </rPr>
      <t>"P"</t>
    </r>
  </si>
  <si>
    <t xml:space="preserve">Contrataciones. No se permiten consultorías sobre los temas siguientes: 
•	Consultorías de sistematizaciones 
•	Consultorías de sistematización de saberes ancestrales 
•	Consultorías de línea base, Intermedia y finales 
•	Consultorías de evaluaciones intermedias y finales 
•	Consultorías de diseño y diagramación de materiales 
•	Consultorías de diseño de maquetas </t>
  </si>
  <si>
    <t>Programa de Medianas Donaciones
Convocatoria al Cuarto Ciclo de Proyectos</t>
  </si>
  <si>
    <t>[numero de meses: Maximo 15]</t>
  </si>
  <si>
    <t>Monto solicitado mínimo de USD 100,000 y máximo de USD 400,000.</t>
  </si>
  <si>
    <t>Duración mínima del proyecto 15 meses</t>
  </si>
  <si>
    <t xml:space="preserve">Salarios
•	No se permite la contratación de más de 1 coordinador de proyecto 
•	No se permite la contratación de más de 3 técnicos de campo/promotores/gestores.  Una de estas personas debería tener fortaleza en el tema social  
•	No se permite la contratación de más de 1 plaza para personal administrativo/financiero 
•	No se permite la contratación de más de 1 persona especialista en género o trabajo social 
•	Salarios de directores ejecutivos 
•	Salarios de especialistas en monitoreo/sistematización/otros 
•	Salarios para secretarias 
•	Salarios para conserjes y mensajeros
•	Salarios de personal de limpieza y cocina 
•	Salarios para servicios de seguridad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</si>
</sst>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* #,##0.00_);_(* \(#,##0.00\);_(* &quot;-&quot;??_);_(@_)"/>
    <numFmt numFmtId="165" formatCode="&quot;Q&quot;#,##0.00"/>
    <numFmt numFmtId="166" formatCode="[$$-240A]\ #,##0.00"/>
    <numFmt numFmtId="167" formatCode="[$$-340A]#,##0.00"/>
    <numFmt numFmtId="168" formatCode="[$$-540A]#,##0.00"/>
  </numFmts>
  <fonts count="23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FFFF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i/>
      <sz val="10"/>
      <color theme="0"/>
      <name val="Calibri"/>
      <family val="2"/>
      <scheme val="minor"/>
    </font>
    <font>
      <b/>
      <i/>
      <sz val="10"/>
      <color theme="0"/>
      <name val="Calibri"/>
      <family val="2"/>
      <scheme val="minor"/>
    </font>
    <font>
      <b/>
      <i/>
      <sz val="10"/>
      <color rgb="FFFFFFFF"/>
      <name val="Calibri"/>
      <family val="2"/>
      <scheme val="minor"/>
    </font>
    <font>
      <sz val="9"/>
      <color rgb="FF000000"/>
      <name val="Tahoma"/>
      <family val="2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97">
    <xf numFmtId="0" fontId="0" fillId="0" borderId="0" xfId="0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13" fillId="0" borderId="1" xfId="0" applyFont="1" applyBorder="1" applyAlignment="1" applyProtection="1">
      <alignment horizontal="center" vertical="center" wrapText="1"/>
      <protection locked="0"/>
    </xf>
    <xf numFmtId="0" fontId="15" fillId="0" borderId="1" xfId="0" applyFont="1" applyBorder="1" applyAlignment="1" applyProtection="1">
      <alignment horizontal="center" vertical="center" wrapText="1"/>
      <protection locked="0"/>
    </xf>
    <xf numFmtId="165" fontId="15" fillId="0" borderId="1" xfId="0" applyNumberFormat="1" applyFont="1" applyBorder="1" applyAlignment="1" applyProtection="1">
      <alignment horizontal="right" vertical="center" wrapText="1"/>
      <protection locked="0"/>
    </xf>
    <xf numFmtId="165" fontId="13" fillId="0" borderId="1" xfId="0" applyNumberFormat="1" applyFont="1" applyBorder="1" applyAlignment="1" applyProtection="1">
      <alignment horizontal="right" vertical="center" wrapText="1"/>
      <protection locked="0"/>
    </xf>
    <xf numFmtId="0" fontId="15" fillId="0" borderId="1" xfId="0" applyFont="1" applyBorder="1" applyAlignment="1" applyProtection="1">
      <alignment wrapText="1"/>
      <protection locked="0"/>
    </xf>
    <xf numFmtId="0" fontId="17" fillId="0" borderId="1" xfId="0" applyFont="1" applyBorder="1" applyAlignment="1" applyProtection="1">
      <alignment horizontal="center" vertical="center" wrapText="1"/>
      <protection locked="0"/>
    </xf>
    <xf numFmtId="165" fontId="17" fillId="0" borderId="1" xfId="0" applyNumberFormat="1" applyFont="1" applyBorder="1" applyAlignment="1" applyProtection="1">
      <alignment horizontal="right" vertical="center" wrapText="1"/>
      <protection locked="0"/>
    </xf>
    <xf numFmtId="0" fontId="13" fillId="0" borderId="1" xfId="0" applyFont="1" applyBorder="1" applyProtection="1">
      <protection locked="0"/>
    </xf>
    <xf numFmtId="0" fontId="15" fillId="0" borderId="1" xfId="0" applyFont="1" applyBorder="1" applyProtection="1">
      <protection locked="0"/>
    </xf>
    <xf numFmtId="0" fontId="15" fillId="4" borderId="1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/>
    <xf numFmtId="0" fontId="12" fillId="3" borderId="0" xfId="0" applyFont="1" applyFill="1"/>
    <xf numFmtId="0" fontId="8" fillId="0" borderId="0" xfId="0" applyFont="1"/>
    <xf numFmtId="0" fontId="5" fillId="0" borderId="0" xfId="0" applyFont="1"/>
    <xf numFmtId="0" fontId="13" fillId="0" borderId="0" xfId="0" applyFont="1"/>
    <xf numFmtId="0" fontId="10" fillId="0" borderId="0" xfId="0" applyFont="1" applyAlignment="1">
      <alignment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165" fontId="15" fillId="0" borderId="1" xfId="0" applyNumberFormat="1" applyFont="1" applyBorder="1" applyAlignment="1">
      <alignment horizontal="right" vertical="center" wrapText="1"/>
    </xf>
    <xf numFmtId="165" fontId="13" fillId="0" borderId="1" xfId="0" applyNumberFormat="1" applyFont="1" applyBorder="1" applyAlignment="1">
      <alignment horizontal="right" vertical="center" wrapText="1"/>
    </xf>
    <xf numFmtId="168" fontId="13" fillId="0" borderId="1" xfId="0" applyNumberFormat="1" applyFont="1" applyBorder="1" applyAlignment="1">
      <alignment horizontal="right" vertical="center" wrapText="1"/>
    </xf>
    <xf numFmtId="166" fontId="15" fillId="0" borderId="1" xfId="0" applyNumberFormat="1" applyFont="1" applyBorder="1" applyAlignment="1">
      <alignment horizontal="right" vertical="center" wrapText="1"/>
    </xf>
    <xf numFmtId="165" fontId="17" fillId="0" borderId="1" xfId="0" applyNumberFormat="1" applyFont="1" applyBorder="1" applyAlignment="1">
      <alignment horizontal="right" vertical="center" wrapText="1"/>
    </xf>
    <xf numFmtId="166" fontId="17" fillId="0" borderId="1" xfId="0" applyNumberFormat="1" applyFont="1" applyBorder="1" applyAlignment="1">
      <alignment horizontal="right" vertical="center" wrapText="1"/>
    </xf>
    <xf numFmtId="166" fontId="13" fillId="0" borderId="1" xfId="0" applyNumberFormat="1" applyFont="1" applyBorder="1" applyAlignment="1">
      <alignment horizontal="right" vertical="center" wrapText="1"/>
    </xf>
    <xf numFmtId="0" fontId="18" fillId="3" borderId="2" xfId="0" applyFont="1" applyFill="1" applyBorder="1" applyAlignment="1">
      <alignment horizontal="center" vertical="center" wrapText="1"/>
    </xf>
    <xf numFmtId="165" fontId="16" fillId="3" borderId="1" xfId="0" applyNumberFormat="1" applyFont="1" applyFill="1" applyBorder="1" applyAlignment="1">
      <alignment horizontal="right" vertical="center" wrapText="1"/>
    </xf>
    <xf numFmtId="168" fontId="16" fillId="3" borderId="1" xfId="0" applyNumberFormat="1" applyFont="1" applyFill="1" applyBorder="1" applyAlignment="1">
      <alignment horizontal="right" vertical="center" wrapText="1"/>
    </xf>
    <xf numFmtId="167" fontId="16" fillId="3" borderId="1" xfId="0" applyNumberFormat="1" applyFont="1" applyFill="1" applyBorder="1" applyAlignment="1">
      <alignment horizontal="right" vertical="center" wrapText="1"/>
    </xf>
    <xf numFmtId="166" fontId="16" fillId="3" borderId="1" xfId="0" applyNumberFormat="1" applyFont="1" applyFill="1" applyBorder="1" applyAlignment="1">
      <alignment horizontal="right" vertical="center" wrapText="1"/>
    </xf>
    <xf numFmtId="0" fontId="19" fillId="3" borderId="2" xfId="0" applyFont="1" applyFill="1" applyBorder="1" applyAlignment="1">
      <alignment horizontal="center" vertical="center" wrapText="1"/>
    </xf>
    <xf numFmtId="165" fontId="19" fillId="3" borderId="1" xfId="0" applyNumberFormat="1" applyFont="1" applyFill="1" applyBorder="1" applyAlignment="1">
      <alignment horizontal="right" vertical="center" wrapText="1"/>
    </xf>
    <xf numFmtId="168" fontId="19" fillId="3" borderId="1" xfId="0" applyNumberFormat="1" applyFont="1" applyFill="1" applyBorder="1" applyAlignment="1">
      <alignment horizontal="right" vertical="center" wrapText="1"/>
    </xf>
    <xf numFmtId="167" fontId="19" fillId="3" borderId="1" xfId="0" applyNumberFormat="1" applyFont="1" applyFill="1" applyBorder="1" applyAlignment="1">
      <alignment horizontal="right" vertical="center" wrapText="1"/>
    </xf>
    <xf numFmtId="166" fontId="19" fillId="3" borderId="1" xfId="0" applyNumberFormat="1" applyFont="1" applyFill="1" applyBorder="1" applyAlignment="1">
      <alignment horizontal="right" vertical="center" wrapText="1"/>
    </xf>
    <xf numFmtId="165" fontId="17" fillId="2" borderId="1" xfId="0" applyNumberFormat="1" applyFont="1" applyFill="1" applyBorder="1" applyAlignment="1">
      <alignment horizontal="right" vertical="center" wrapText="1"/>
    </xf>
    <xf numFmtId="0" fontId="20" fillId="3" borderId="2" xfId="0" applyFont="1" applyFill="1" applyBorder="1" applyAlignment="1">
      <alignment horizontal="center" vertical="center" wrapText="1"/>
    </xf>
    <xf numFmtId="165" fontId="20" fillId="3" borderId="1" xfId="0" applyNumberFormat="1" applyFont="1" applyFill="1" applyBorder="1" applyAlignment="1">
      <alignment horizontal="right" vertical="center" wrapText="1"/>
    </xf>
    <xf numFmtId="167" fontId="20" fillId="5" borderId="1" xfId="0" applyNumberFormat="1" applyFont="1" applyFill="1" applyBorder="1" applyAlignment="1">
      <alignment horizontal="right" vertical="center" wrapText="1"/>
    </xf>
    <xf numFmtId="167" fontId="20" fillId="3" borderId="1" xfId="0" applyNumberFormat="1" applyFont="1" applyFill="1" applyBorder="1" applyAlignment="1">
      <alignment horizontal="right" vertical="center" wrapText="1"/>
    </xf>
    <xf numFmtId="0" fontId="11" fillId="0" borderId="0" xfId="0" applyFont="1"/>
    <xf numFmtId="165" fontId="13" fillId="2" borderId="1" xfId="0" applyNumberFormat="1" applyFont="1" applyFill="1" applyBorder="1"/>
    <xf numFmtId="166" fontId="13" fillId="2" borderId="1" xfId="0" applyNumberFormat="1" applyFont="1" applyFill="1" applyBorder="1"/>
    <xf numFmtId="165" fontId="13" fillId="0" borderId="0" xfId="0" applyNumberFormat="1" applyFont="1"/>
    <xf numFmtId="0" fontId="12" fillId="3" borderId="3" xfId="0" applyFont="1" applyFill="1" applyBorder="1"/>
    <xf numFmtId="0" fontId="12" fillId="3" borderId="2" xfId="0" applyFont="1" applyFill="1" applyBorder="1"/>
    <xf numFmtId="0" fontId="12" fillId="3" borderId="10" xfId="0" applyFont="1" applyFill="1" applyBorder="1"/>
    <xf numFmtId="0" fontId="12" fillId="0" borderId="0" xfId="0" applyFont="1"/>
    <xf numFmtId="0" fontId="13" fillId="0" borderId="0" xfId="0" applyFont="1" applyAlignment="1">
      <alignment vertical="center" wrapText="1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Protection="1">
      <protection locked="0"/>
    </xf>
    <xf numFmtId="165" fontId="2" fillId="0" borderId="0" xfId="0" applyNumberFormat="1" applyFont="1"/>
    <xf numFmtId="0" fontId="9" fillId="0" borderId="0" xfId="0" applyFont="1"/>
    <xf numFmtId="0" fontId="9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2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16" fillId="3" borderId="1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 wrapText="1"/>
    </xf>
    <xf numFmtId="0" fontId="20" fillId="3" borderId="3" xfId="0" applyFont="1" applyFill="1" applyBorder="1" applyAlignment="1">
      <alignment horizontal="center" vertical="center" wrapText="1"/>
    </xf>
    <xf numFmtId="0" fontId="20" fillId="3" borderId="2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/>
    </xf>
    <xf numFmtId="0" fontId="16" fillId="3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3" borderId="3" xfId="0" applyFont="1" applyFill="1" applyBorder="1" applyAlignment="1">
      <alignment horizontal="center" vertical="center" wrapText="1"/>
    </xf>
    <xf numFmtId="0" fontId="18" fillId="3" borderId="2" xfId="0" applyFont="1" applyFill="1" applyBorder="1" applyAlignment="1">
      <alignment horizontal="center" vertical="center" wrapText="1"/>
    </xf>
    <xf numFmtId="0" fontId="19" fillId="3" borderId="3" xfId="0" applyFont="1" applyFill="1" applyBorder="1" applyAlignment="1">
      <alignment horizontal="center" vertical="center" wrapText="1"/>
    </xf>
    <xf numFmtId="0" fontId="19" fillId="3" borderId="2" xfId="0" applyFont="1" applyFill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11" fillId="0" borderId="0" xfId="0" applyFont="1" applyAlignment="1">
      <alignment horizontal="center" wrapText="1"/>
    </xf>
    <xf numFmtId="0" fontId="5" fillId="0" borderId="0" xfId="0" applyFont="1" applyAlignment="1">
      <alignment horizontal="left"/>
    </xf>
    <xf numFmtId="0" fontId="5" fillId="0" borderId="0" xfId="0" applyFont="1" applyAlignment="1">
      <alignment wrapText="1"/>
    </xf>
    <xf numFmtId="0" fontId="9" fillId="0" borderId="0" xfId="0" applyFont="1" applyAlignment="1" applyProtection="1">
      <alignment horizontal="left"/>
      <protection locked="0"/>
    </xf>
    <xf numFmtId="0" fontId="9" fillId="0" borderId="0" xfId="0" applyFont="1" applyAlignment="1" applyProtection="1">
      <alignment horizontal="left" wrapText="1"/>
      <protection locked="0"/>
    </xf>
    <xf numFmtId="0" fontId="14" fillId="3" borderId="8" xfId="0" applyFont="1" applyFill="1" applyBorder="1" applyAlignment="1">
      <alignment horizontal="center" vertical="center" wrapText="1"/>
    </xf>
    <xf numFmtId="0" fontId="14" fillId="3" borderId="9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14" fillId="3" borderId="0" xfId="0" applyFont="1" applyFill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14" fontId="15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Alignment="1">
      <alignment horizontal="left" vertical="center" wrapText="1"/>
    </xf>
  </cellXfs>
  <cellStyles count="9">
    <cellStyle name="Comma 2" xfId="8" xr:uid="{00000000-0005-0000-0000-000000000000}"/>
    <cellStyle name="Millares 2" xfId="2" xr:uid="{00000000-0005-0000-0000-000001000000}"/>
    <cellStyle name="Millares 3" xfId="5" xr:uid="{00000000-0005-0000-0000-000002000000}"/>
    <cellStyle name="Normal" xfId="0" builtinId="0"/>
    <cellStyle name="Normal 2" xfId="1" xr:uid="{00000000-0005-0000-0000-000004000000}"/>
    <cellStyle name="Normal 3" xfId="4" xr:uid="{00000000-0005-0000-0000-000005000000}"/>
    <cellStyle name="Normal 3 2" xfId="7" xr:uid="{00000000-0005-0000-0000-000006000000}"/>
    <cellStyle name="Porcentaje 2" xfId="3" xr:uid="{00000000-0005-0000-0000-000007000000}"/>
    <cellStyle name="Porcentaje 3" xfId="6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71438</xdr:colOff>
      <xdr:row>0</xdr:row>
      <xdr:rowOff>59533</xdr:rowOff>
    </xdr:from>
    <xdr:to>
      <xdr:col>5</xdr:col>
      <xdr:colOff>11907</xdr:colOff>
      <xdr:row>3</xdr:row>
      <xdr:rowOff>52100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50EA6C3-A066-4791-B068-05EB835A10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8" y="59533"/>
          <a:ext cx="9382125" cy="528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603250</xdr:colOff>
      <xdr:row>0</xdr:row>
      <xdr:rowOff>0</xdr:rowOff>
    </xdr:from>
    <xdr:to>
      <xdr:col>15</xdr:col>
      <xdr:colOff>1595587</xdr:colOff>
      <xdr:row>3</xdr:row>
      <xdr:rowOff>99071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FF87157-24D6-4987-AB7F-DC626419B9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46375" y="0"/>
          <a:ext cx="11928700" cy="6705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E28"/>
  <sheetViews>
    <sheetView topLeftCell="A26" zoomScaleNormal="100" workbookViewId="0">
      <selection activeCell="F17" sqref="F17"/>
    </sheetView>
  </sheetViews>
  <sheetFormatPr baseColWidth="10" defaultColWidth="10.625" defaultRowHeight="14.25" x14ac:dyDescent="0.2"/>
  <cols>
    <col min="1" max="1" width="4.875" customWidth="1"/>
    <col min="2" max="2" width="119.125" customWidth="1"/>
    <col min="3" max="5" width="10.625" hidden="1" customWidth="1"/>
  </cols>
  <sheetData>
    <row r="5" spans="1:5" ht="15" x14ac:dyDescent="0.25">
      <c r="A5" s="52"/>
      <c r="B5" s="66" t="s">
        <v>0</v>
      </c>
      <c r="C5" s="66"/>
      <c r="D5" s="66"/>
      <c r="E5" s="66"/>
    </row>
    <row r="6" spans="1:5" ht="15" x14ac:dyDescent="0.25">
      <c r="A6" s="66" t="s">
        <v>1</v>
      </c>
      <c r="B6" s="66"/>
      <c r="C6" s="66"/>
      <c r="D6" s="66"/>
      <c r="E6" s="66"/>
    </row>
    <row r="7" spans="1:5" ht="15" x14ac:dyDescent="0.25">
      <c r="A7" s="1"/>
      <c r="B7" s="1"/>
      <c r="C7" s="52"/>
      <c r="D7" s="52"/>
      <c r="E7" s="52"/>
    </row>
    <row r="8" spans="1:5" ht="15" x14ac:dyDescent="0.2">
      <c r="A8" s="2">
        <v>1</v>
      </c>
      <c r="B8" s="64" t="s">
        <v>2</v>
      </c>
      <c r="C8" s="64"/>
      <c r="D8" s="64"/>
      <c r="E8" s="64"/>
    </row>
    <row r="9" spans="1:5" ht="15" x14ac:dyDescent="0.2">
      <c r="A9" s="2">
        <v>2</v>
      </c>
      <c r="B9" s="64" t="s">
        <v>3</v>
      </c>
      <c r="C9" s="64"/>
      <c r="D9" s="64"/>
      <c r="E9" s="64"/>
    </row>
    <row r="10" spans="1:5" ht="15" x14ac:dyDescent="0.2">
      <c r="A10" s="2">
        <v>3</v>
      </c>
      <c r="B10" s="96" t="s">
        <v>116</v>
      </c>
      <c r="C10" s="96"/>
      <c r="D10" s="96"/>
      <c r="E10" s="96"/>
    </row>
    <row r="11" spans="1:5" ht="15" x14ac:dyDescent="0.2">
      <c r="A11" s="2">
        <v>4</v>
      </c>
      <c r="B11" s="62" t="s">
        <v>117</v>
      </c>
      <c r="C11" s="62"/>
      <c r="D11" s="62"/>
      <c r="E11" s="62"/>
    </row>
    <row r="12" spans="1:5" ht="30" x14ac:dyDescent="0.2">
      <c r="A12" s="2">
        <v>5</v>
      </c>
      <c r="B12" s="62" t="s">
        <v>102</v>
      </c>
      <c r="C12" s="62"/>
      <c r="D12" s="62"/>
      <c r="E12" s="62"/>
    </row>
    <row r="13" spans="1:5" ht="15" x14ac:dyDescent="0.2">
      <c r="A13" s="2">
        <v>6</v>
      </c>
      <c r="B13" s="65" t="s">
        <v>103</v>
      </c>
      <c r="C13" s="65"/>
      <c r="D13" s="65"/>
      <c r="E13" s="65"/>
    </row>
    <row r="14" spans="1:5" ht="15" x14ac:dyDescent="0.2">
      <c r="A14" s="2">
        <v>7</v>
      </c>
      <c r="B14" s="65" t="s">
        <v>4</v>
      </c>
      <c r="C14" s="65"/>
      <c r="D14" s="65"/>
      <c r="E14" s="65"/>
    </row>
    <row r="15" spans="1:5" ht="48.6" customHeight="1" x14ac:dyDescent="0.2">
      <c r="A15" s="2">
        <v>8</v>
      </c>
      <c r="B15" s="65" t="s">
        <v>104</v>
      </c>
      <c r="C15" s="65"/>
      <c r="D15" s="65"/>
      <c r="E15" s="65"/>
    </row>
    <row r="16" spans="1:5" ht="15" x14ac:dyDescent="0.2">
      <c r="A16" s="2">
        <v>9</v>
      </c>
      <c r="B16" s="67" t="s">
        <v>112</v>
      </c>
      <c r="C16" s="64"/>
      <c r="D16" s="64"/>
      <c r="E16" s="64"/>
    </row>
    <row r="17" spans="1:5" ht="30" customHeight="1" x14ac:dyDescent="0.2">
      <c r="A17" s="2">
        <v>10</v>
      </c>
      <c r="B17" s="67" t="s">
        <v>5</v>
      </c>
      <c r="C17" s="64"/>
      <c r="D17" s="64"/>
      <c r="E17" s="64"/>
    </row>
    <row r="18" spans="1:5" ht="15" x14ac:dyDescent="0.2">
      <c r="A18" s="2">
        <v>11</v>
      </c>
      <c r="B18" s="68" t="s">
        <v>6</v>
      </c>
      <c r="C18" s="68"/>
      <c r="D18" s="68"/>
      <c r="E18" s="68"/>
    </row>
    <row r="19" spans="1:5" ht="173.25" customHeight="1" x14ac:dyDescent="0.2">
      <c r="A19" s="53"/>
      <c r="B19" s="65" t="s">
        <v>118</v>
      </c>
      <c r="C19" s="65"/>
      <c r="D19" s="65"/>
      <c r="E19" s="65"/>
    </row>
    <row r="20" spans="1:5" ht="112.5" customHeight="1" x14ac:dyDescent="0.2">
      <c r="A20" s="53"/>
      <c r="B20" s="62" t="s">
        <v>113</v>
      </c>
      <c r="C20" s="61"/>
      <c r="D20" s="61"/>
      <c r="E20" s="61"/>
    </row>
    <row r="21" spans="1:5" ht="120" x14ac:dyDescent="0.2">
      <c r="A21" s="53"/>
      <c r="B21" s="62" t="s">
        <v>105</v>
      </c>
      <c r="C21" s="61"/>
      <c r="D21" s="61"/>
      <c r="E21" s="61"/>
    </row>
    <row r="22" spans="1:5" ht="97.5" customHeight="1" x14ac:dyDescent="0.2">
      <c r="A22" s="53"/>
      <c r="B22" s="62" t="s">
        <v>106</v>
      </c>
      <c r="C22" s="61"/>
      <c r="D22" s="61"/>
      <c r="E22" s="61"/>
    </row>
    <row r="23" spans="1:5" ht="67.5" customHeight="1" x14ac:dyDescent="0.2">
      <c r="A23" s="53"/>
      <c r="B23" s="62" t="s">
        <v>107</v>
      </c>
      <c r="C23" s="61"/>
      <c r="D23" s="61"/>
      <c r="E23" s="61"/>
    </row>
    <row r="24" spans="1:5" ht="80.45" customHeight="1" x14ac:dyDescent="0.2">
      <c r="A24" s="53"/>
      <c r="B24" s="62" t="s">
        <v>108</v>
      </c>
      <c r="C24" s="61"/>
      <c r="D24" s="61"/>
      <c r="E24" s="61"/>
    </row>
    <row r="25" spans="1:5" ht="141" customHeight="1" x14ac:dyDescent="0.2">
      <c r="A25" s="53"/>
      <c r="B25" s="62" t="s">
        <v>109</v>
      </c>
      <c r="C25" s="61"/>
      <c r="D25" s="61"/>
      <c r="E25" s="61"/>
    </row>
    <row r="26" spans="1:5" ht="111.6" customHeight="1" x14ac:dyDescent="0.2">
      <c r="A26" s="53"/>
      <c r="B26" s="62" t="s">
        <v>110</v>
      </c>
      <c r="C26" s="61"/>
      <c r="D26" s="61"/>
      <c r="E26" s="61"/>
    </row>
    <row r="27" spans="1:5" ht="141.6" customHeight="1" x14ac:dyDescent="0.2">
      <c r="A27" s="53"/>
      <c r="B27" s="62" t="s">
        <v>111</v>
      </c>
      <c r="C27" s="61"/>
      <c r="D27" s="61"/>
      <c r="E27" s="61"/>
    </row>
    <row r="28" spans="1:5" ht="15" x14ac:dyDescent="0.2">
      <c r="A28" s="63">
        <v>12</v>
      </c>
      <c r="B28" s="64" t="s">
        <v>7</v>
      </c>
      <c r="C28" s="64"/>
      <c r="D28" s="64"/>
      <c r="E28" s="64"/>
    </row>
  </sheetData>
  <mergeCells count="13">
    <mergeCell ref="B28:E28"/>
    <mergeCell ref="B19:E19"/>
    <mergeCell ref="B5:E5"/>
    <mergeCell ref="A6:E6"/>
    <mergeCell ref="B8:E8"/>
    <mergeCell ref="B9:E9"/>
    <mergeCell ref="B10:E10"/>
    <mergeCell ref="B16:E16"/>
    <mergeCell ref="B17:E17"/>
    <mergeCell ref="B18:E18"/>
    <mergeCell ref="B13:E13"/>
    <mergeCell ref="B14:E14"/>
    <mergeCell ref="B15:E1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X79"/>
  <sheetViews>
    <sheetView tabSelected="1" topLeftCell="B37" zoomScale="90" zoomScaleNormal="90" workbookViewId="0">
      <selection activeCell="G84" sqref="G84"/>
    </sheetView>
  </sheetViews>
  <sheetFormatPr baseColWidth="10" defaultColWidth="11" defaultRowHeight="15" x14ac:dyDescent="0.25"/>
  <cols>
    <col min="1" max="1" width="2.125" style="13" customWidth="1"/>
    <col min="2" max="2" width="5.125" style="13" customWidth="1"/>
    <col min="3" max="3" width="20.875" style="13" customWidth="1"/>
    <col min="4" max="4" width="21.5" style="13" customWidth="1"/>
    <col min="5" max="5" width="9.5" style="13" customWidth="1"/>
    <col min="6" max="6" width="9.125" style="13" customWidth="1"/>
    <col min="7" max="7" width="10.375" style="13" customWidth="1"/>
    <col min="8" max="11" width="11" style="13"/>
    <col min="12" max="12" width="12.125" style="13" customWidth="1"/>
    <col min="13" max="13" width="13" style="13" customWidth="1"/>
    <col min="14" max="14" width="12.125" style="13" customWidth="1"/>
    <col min="15" max="15" width="11.5" style="13" customWidth="1"/>
    <col min="16" max="16" width="54.125" style="13" customWidth="1"/>
    <col min="17" max="17" width="2.125" style="13" customWidth="1"/>
    <col min="18" max="16384" width="11" style="13"/>
  </cols>
  <sheetData>
    <row r="1" spans="2:24" x14ac:dyDescent="0.25">
      <c r="B1"/>
      <c r="C1"/>
      <c r="D1"/>
      <c r="E1"/>
      <c r="F1"/>
      <c r="G1"/>
      <c r="H1"/>
      <c r="I1"/>
      <c r="J1"/>
      <c r="K1"/>
      <c r="L1"/>
      <c r="M1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</row>
    <row r="2" spans="2:24" x14ac:dyDescent="0.25">
      <c r="B2"/>
      <c r="C2"/>
      <c r="D2"/>
      <c r="E2"/>
      <c r="F2"/>
      <c r="G2"/>
      <c r="H2"/>
      <c r="I2"/>
      <c r="J2"/>
      <c r="K2"/>
      <c r="L2"/>
      <c r="M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</row>
    <row r="3" spans="2:24" x14ac:dyDescent="0.25">
      <c r="B3"/>
      <c r="C3"/>
      <c r="D3"/>
      <c r="E3"/>
      <c r="F3"/>
      <c r="G3"/>
      <c r="H3"/>
      <c r="I3"/>
      <c r="J3"/>
      <c r="K3"/>
      <c r="L3"/>
      <c r="M3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</row>
    <row r="4" spans="2:24" x14ac:dyDescent="0.25">
      <c r="B4"/>
      <c r="C4"/>
      <c r="D4"/>
      <c r="E4"/>
      <c r="F4"/>
      <c r="G4"/>
      <c r="H4"/>
      <c r="I4"/>
      <c r="J4"/>
      <c r="K4"/>
      <c r="L4"/>
      <c r="M4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</row>
    <row r="5" spans="2:24" ht="29.25" customHeight="1" x14ac:dyDescent="0.25">
      <c r="B5" s="84" t="s">
        <v>8</v>
      </c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52"/>
      <c r="R5" s="52"/>
      <c r="S5" s="52"/>
      <c r="T5" s="52"/>
      <c r="U5" s="52"/>
      <c r="V5" s="52"/>
      <c r="W5" s="52"/>
      <c r="X5" s="52"/>
    </row>
    <row r="6" spans="2:24" ht="15" customHeight="1" x14ac:dyDescent="0.25">
      <c r="B6" s="84" t="s">
        <v>9</v>
      </c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52"/>
      <c r="R6" s="52"/>
      <c r="S6" s="52"/>
      <c r="T6" s="52"/>
      <c r="U6" s="52"/>
      <c r="V6" s="52"/>
      <c r="W6" s="52"/>
      <c r="X6" s="52"/>
    </row>
    <row r="7" spans="2:24" ht="29.25" customHeight="1" x14ac:dyDescent="0.25">
      <c r="B7" s="85" t="s">
        <v>114</v>
      </c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52"/>
      <c r="R7" s="52"/>
      <c r="S7" s="52"/>
      <c r="T7" s="52"/>
      <c r="U7" s="52"/>
      <c r="V7" s="54"/>
      <c r="W7" s="54"/>
      <c r="X7" s="54"/>
    </row>
    <row r="8" spans="2:24" x14ac:dyDescent="0.25">
      <c r="B8" s="55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</row>
    <row r="9" spans="2:24" x14ac:dyDescent="0.25">
      <c r="B9" s="86" t="s">
        <v>10</v>
      </c>
      <c r="C9" s="86"/>
      <c r="D9" s="88" t="s">
        <v>11</v>
      </c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52"/>
      <c r="R9" s="52"/>
      <c r="S9" s="52"/>
      <c r="T9" s="52"/>
      <c r="U9" s="52"/>
      <c r="V9" s="54"/>
      <c r="W9" s="54"/>
      <c r="X9" s="54"/>
    </row>
    <row r="10" spans="2:24" ht="18" customHeight="1" x14ac:dyDescent="0.25">
      <c r="B10" s="87" t="s">
        <v>12</v>
      </c>
      <c r="C10" s="87"/>
      <c r="D10" s="89" t="s">
        <v>13</v>
      </c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57"/>
      <c r="Q10" s="52"/>
      <c r="R10" s="52"/>
      <c r="S10" s="52"/>
      <c r="T10" s="52"/>
      <c r="U10" s="52"/>
      <c r="V10" s="52"/>
      <c r="W10" s="52"/>
      <c r="X10" s="52"/>
    </row>
    <row r="11" spans="2:24" x14ac:dyDescent="0.25">
      <c r="B11" s="86" t="s">
        <v>14</v>
      </c>
      <c r="C11" s="86"/>
      <c r="D11" s="88" t="s">
        <v>115</v>
      </c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58"/>
      <c r="Q11" s="52"/>
      <c r="R11" s="52"/>
      <c r="S11" s="52"/>
      <c r="T11" s="52"/>
      <c r="U11" s="52"/>
      <c r="V11" s="54"/>
      <c r="W11" s="54"/>
      <c r="X11" s="54"/>
    </row>
    <row r="12" spans="2:24" x14ac:dyDescent="0.25">
      <c r="B12" s="52"/>
      <c r="C12" s="52"/>
      <c r="D12" s="52"/>
      <c r="E12" s="52"/>
      <c r="F12" s="52"/>
      <c r="G12" s="52"/>
      <c r="H12" s="60"/>
      <c r="I12" s="60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</row>
    <row r="13" spans="2:24" x14ac:dyDescent="0.25">
      <c r="B13" s="14" t="s">
        <v>15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5"/>
      <c r="R13" s="15"/>
      <c r="S13" s="15"/>
      <c r="T13" s="15"/>
      <c r="U13" s="15"/>
      <c r="V13" s="16"/>
      <c r="W13" s="16"/>
      <c r="X13" s="16"/>
    </row>
    <row r="14" spans="2:24" x14ac:dyDescent="0.25"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52"/>
      <c r="R14" s="52"/>
      <c r="S14" s="52"/>
      <c r="T14" s="52"/>
      <c r="U14" s="52"/>
      <c r="V14" s="52"/>
      <c r="W14" s="52"/>
      <c r="X14" s="52"/>
    </row>
    <row r="15" spans="2:24" ht="54" customHeight="1" x14ac:dyDescent="0.25">
      <c r="B15" s="92" t="s">
        <v>16</v>
      </c>
      <c r="C15" s="93"/>
      <c r="D15" s="12">
        <v>7.6993200000000002</v>
      </c>
      <c r="E15" s="92" t="s">
        <v>17</v>
      </c>
      <c r="F15" s="93"/>
      <c r="G15" s="94"/>
      <c r="H15" s="95" t="s">
        <v>18</v>
      </c>
      <c r="I15" s="95"/>
      <c r="J15" s="95"/>
      <c r="K15" s="56"/>
      <c r="L15" s="56"/>
      <c r="M15" s="56"/>
      <c r="N15" s="56"/>
      <c r="O15" s="56"/>
      <c r="P15" s="56"/>
      <c r="Q15" s="56"/>
      <c r="R15" s="56"/>
      <c r="S15" s="52"/>
      <c r="T15" s="52"/>
      <c r="U15" s="52"/>
      <c r="V15" s="52"/>
      <c r="W15" s="52"/>
      <c r="X15" s="52"/>
    </row>
    <row r="16" spans="2:24" x14ac:dyDescent="0.25"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52"/>
      <c r="R16" s="52"/>
      <c r="S16" s="52"/>
      <c r="T16" s="52"/>
      <c r="U16" s="52"/>
      <c r="V16" s="52"/>
      <c r="W16" s="52"/>
      <c r="X16" s="52"/>
    </row>
    <row r="17" spans="2:21" ht="15" customHeight="1" x14ac:dyDescent="0.25">
      <c r="B17" s="90" t="s">
        <v>19</v>
      </c>
      <c r="C17" s="91"/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91"/>
      <c r="O17" s="91"/>
      <c r="P17" s="91"/>
      <c r="Q17" s="18"/>
      <c r="R17" s="18"/>
      <c r="S17" s="18"/>
      <c r="T17" s="18"/>
      <c r="U17" s="18"/>
    </row>
    <row r="18" spans="2:21" ht="98.25" customHeight="1" x14ac:dyDescent="0.25">
      <c r="B18" s="19" t="s">
        <v>20</v>
      </c>
      <c r="C18" s="19" t="s">
        <v>21</v>
      </c>
      <c r="D18" s="19" t="s">
        <v>22</v>
      </c>
      <c r="E18" s="20" t="s">
        <v>23</v>
      </c>
      <c r="F18" s="20" t="s">
        <v>24</v>
      </c>
      <c r="G18" s="20" t="s">
        <v>25</v>
      </c>
      <c r="H18" s="19" t="s">
        <v>26</v>
      </c>
      <c r="I18" s="19" t="s">
        <v>100</v>
      </c>
      <c r="J18" s="19" t="s">
        <v>27</v>
      </c>
      <c r="K18" s="19" t="s">
        <v>28</v>
      </c>
      <c r="L18" s="19" t="s">
        <v>29</v>
      </c>
      <c r="M18" s="19" t="s">
        <v>30</v>
      </c>
      <c r="N18" s="19" t="s">
        <v>31</v>
      </c>
      <c r="O18" s="19" t="s">
        <v>32</v>
      </c>
      <c r="P18" s="19" t="s">
        <v>33</v>
      </c>
      <c r="Q18" s="52"/>
      <c r="R18" s="52"/>
      <c r="S18" s="52"/>
      <c r="T18" s="52"/>
      <c r="U18" s="52"/>
    </row>
    <row r="19" spans="2:21" ht="57.95" customHeight="1" x14ac:dyDescent="0.25">
      <c r="B19" s="75">
        <v>1</v>
      </c>
      <c r="C19" s="76" t="s">
        <v>34</v>
      </c>
      <c r="D19" s="3" t="s">
        <v>35</v>
      </c>
      <c r="E19" s="4"/>
      <c r="F19" s="4"/>
      <c r="G19" s="4"/>
      <c r="H19" s="5">
        <f>6000*18</f>
        <v>108000</v>
      </c>
      <c r="I19" s="5"/>
      <c r="J19" s="22">
        <f>SUM(H19:I19)</f>
        <v>108000</v>
      </c>
      <c r="K19" s="23">
        <f>J19/D15</f>
        <v>14027.212792818067</v>
      </c>
      <c r="L19" s="5"/>
      <c r="M19" s="23">
        <f>L19/D15</f>
        <v>0</v>
      </c>
      <c r="N19" s="21">
        <f t="shared" ref="N19:O21" si="0">J19+L19</f>
        <v>108000</v>
      </c>
      <c r="O19" s="24">
        <f t="shared" si="0"/>
        <v>14027.212792818067</v>
      </c>
      <c r="P19" s="7"/>
      <c r="Q19" s="52"/>
      <c r="R19" s="52"/>
      <c r="S19" s="52"/>
      <c r="T19" s="52"/>
      <c r="U19" s="52"/>
    </row>
    <row r="20" spans="2:21" ht="36.6" customHeight="1" x14ac:dyDescent="0.25">
      <c r="B20" s="75"/>
      <c r="C20" s="76"/>
      <c r="D20" s="8" t="s">
        <v>36</v>
      </c>
      <c r="E20" s="4"/>
      <c r="F20" s="4"/>
      <c r="G20" s="4"/>
      <c r="H20" s="5">
        <f>5000*18</f>
        <v>90000</v>
      </c>
      <c r="I20" s="5"/>
      <c r="J20" s="22">
        <f>SUM(H20:I20)</f>
        <v>90000</v>
      </c>
      <c r="K20" s="23">
        <f>J20/D15</f>
        <v>11689.343994015057</v>
      </c>
      <c r="L20" s="9"/>
      <c r="M20" s="23">
        <f>L20/$D$15</f>
        <v>0</v>
      </c>
      <c r="N20" s="25">
        <f t="shared" si="0"/>
        <v>90000</v>
      </c>
      <c r="O20" s="26">
        <f t="shared" si="0"/>
        <v>11689.343994015057</v>
      </c>
      <c r="P20" s="10"/>
      <c r="Q20" s="52"/>
      <c r="R20" s="52"/>
      <c r="S20" s="52"/>
      <c r="T20" s="52"/>
      <c r="U20" s="52"/>
    </row>
    <row r="21" spans="2:21" ht="42.6" customHeight="1" x14ac:dyDescent="0.25">
      <c r="B21" s="75"/>
      <c r="C21" s="76"/>
      <c r="D21" s="3" t="s">
        <v>37</v>
      </c>
      <c r="E21" s="3"/>
      <c r="F21" s="3"/>
      <c r="G21" s="3"/>
      <c r="H21" s="5">
        <f>6000*18</f>
        <v>108000</v>
      </c>
      <c r="I21" s="5"/>
      <c r="J21" s="22">
        <f>SUM(H21:I21)</f>
        <v>108000</v>
      </c>
      <c r="K21" s="23">
        <f>J21/D15</f>
        <v>14027.212792818067</v>
      </c>
      <c r="L21" s="6"/>
      <c r="M21" s="23">
        <f>L21/$D$15</f>
        <v>0</v>
      </c>
      <c r="N21" s="22">
        <f t="shared" si="0"/>
        <v>108000</v>
      </c>
      <c r="O21" s="27">
        <f t="shared" si="0"/>
        <v>14027.212792818067</v>
      </c>
      <c r="P21" s="10"/>
      <c r="Q21" s="52"/>
      <c r="R21" s="52"/>
      <c r="S21" s="52"/>
      <c r="T21" s="52"/>
      <c r="U21" s="52"/>
    </row>
    <row r="22" spans="2:21" x14ac:dyDescent="0.25">
      <c r="B22" s="75"/>
      <c r="C22" s="77" t="s">
        <v>38</v>
      </c>
      <c r="D22" s="78"/>
      <c r="E22" s="28"/>
      <c r="F22" s="28"/>
      <c r="G22" s="28"/>
      <c r="H22" s="29">
        <f>SUM(H19:H21)</f>
        <v>306000</v>
      </c>
      <c r="I22" s="29">
        <f>SUM(I19:I21)</f>
        <v>0</v>
      </c>
      <c r="J22" s="29">
        <f>SUM(J19:J21)</f>
        <v>306000</v>
      </c>
      <c r="K22" s="30">
        <f>SUM(K19:K21)</f>
        <v>39743.769579651191</v>
      </c>
      <c r="L22" s="29">
        <f t="shared" ref="L22:O22" si="1">SUM(L19:L21)</f>
        <v>0</v>
      </c>
      <c r="M22" s="31">
        <f>SUM(M19:M21)</f>
        <v>0</v>
      </c>
      <c r="N22" s="29">
        <f t="shared" si="1"/>
        <v>306000</v>
      </c>
      <c r="O22" s="32">
        <f t="shared" si="1"/>
        <v>39743.769579651191</v>
      </c>
      <c r="P22" s="19"/>
      <c r="Q22" s="52"/>
      <c r="R22" s="52"/>
      <c r="S22" s="52"/>
      <c r="T22" s="52"/>
      <c r="U22" s="52"/>
    </row>
    <row r="23" spans="2:21" ht="29.45" customHeight="1" x14ac:dyDescent="0.25">
      <c r="B23" s="75">
        <v>2</v>
      </c>
      <c r="C23" s="83" t="s">
        <v>39</v>
      </c>
      <c r="D23" s="3" t="s">
        <v>99</v>
      </c>
      <c r="E23" s="3"/>
      <c r="F23" s="3"/>
      <c r="G23" s="3"/>
      <c r="H23" s="5"/>
      <c r="I23" s="5"/>
      <c r="J23" s="22">
        <f>SUM(H23:I23)</f>
        <v>0</v>
      </c>
      <c r="K23" s="23">
        <f>J23/D15</f>
        <v>0</v>
      </c>
      <c r="L23" s="6"/>
      <c r="M23" s="23">
        <f>L23/$D$15</f>
        <v>0</v>
      </c>
      <c r="N23" s="22">
        <f t="shared" ref="N23:O26" si="2">J23+L23</f>
        <v>0</v>
      </c>
      <c r="O23" s="27">
        <f t="shared" si="2"/>
        <v>0</v>
      </c>
      <c r="P23" s="10"/>
      <c r="Q23" s="52"/>
      <c r="R23" s="52"/>
      <c r="S23" s="52"/>
      <c r="T23" s="52"/>
      <c r="U23" s="52"/>
    </row>
    <row r="24" spans="2:21" ht="34.5" customHeight="1" x14ac:dyDescent="0.25">
      <c r="B24" s="75"/>
      <c r="C24" s="83"/>
      <c r="D24" s="3" t="s">
        <v>40</v>
      </c>
      <c r="E24" s="3"/>
      <c r="F24" s="3"/>
      <c r="G24" s="3"/>
      <c r="H24" s="5"/>
      <c r="I24" s="5"/>
      <c r="J24" s="22">
        <f>SUM(H24:I24)</f>
        <v>0</v>
      </c>
      <c r="K24" s="23">
        <f>J24/D15</f>
        <v>0</v>
      </c>
      <c r="L24" s="6"/>
      <c r="M24" s="23">
        <f>L24/$D$15</f>
        <v>0</v>
      </c>
      <c r="N24" s="22">
        <f t="shared" si="2"/>
        <v>0</v>
      </c>
      <c r="O24" s="27">
        <f t="shared" si="2"/>
        <v>0</v>
      </c>
      <c r="P24" s="10"/>
      <c r="Q24" s="52"/>
      <c r="R24" s="52"/>
      <c r="S24" s="52"/>
      <c r="T24" s="52"/>
      <c r="U24" s="52"/>
    </row>
    <row r="25" spans="2:21" ht="21.6" customHeight="1" x14ac:dyDescent="0.25">
      <c r="B25" s="75"/>
      <c r="C25" s="83"/>
      <c r="D25" s="8" t="s">
        <v>41</v>
      </c>
      <c r="E25" s="3"/>
      <c r="F25" s="3"/>
      <c r="G25" s="3"/>
      <c r="H25" s="5">
        <v>60000</v>
      </c>
      <c r="I25" s="5"/>
      <c r="J25" s="22">
        <f>SUM(H25:I25)</f>
        <v>60000</v>
      </c>
      <c r="K25" s="23">
        <f>J25/D15</f>
        <v>7792.8959960100374</v>
      </c>
      <c r="L25" s="6"/>
      <c r="M25" s="23">
        <f>L25/$D$15</f>
        <v>0</v>
      </c>
      <c r="N25" s="22">
        <f t="shared" si="2"/>
        <v>60000</v>
      </c>
      <c r="O25" s="27">
        <f t="shared" si="2"/>
        <v>7792.8959960100374</v>
      </c>
      <c r="P25" s="10"/>
      <c r="Q25" s="52"/>
      <c r="R25" s="52"/>
      <c r="S25" s="52"/>
      <c r="T25" s="52"/>
      <c r="U25" s="52"/>
    </row>
    <row r="26" spans="2:21" ht="25.5" x14ac:dyDescent="0.25">
      <c r="B26" s="75"/>
      <c r="C26" s="83"/>
      <c r="D26" s="3" t="s">
        <v>42</v>
      </c>
      <c r="E26" s="3"/>
      <c r="F26" s="3"/>
      <c r="G26" s="3"/>
      <c r="H26" s="5"/>
      <c r="I26" s="5"/>
      <c r="J26" s="22">
        <f>SUM(H26:I26)</f>
        <v>0</v>
      </c>
      <c r="K26" s="23">
        <f>J26/D15</f>
        <v>0</v>
      </c>
      <c r="L26" s="6"/>
      <c r="M26" s="23">
        <f>L26/$D$15</f>
        <v>0</v>
      </c>
      <c r="N26" s="22">
        <f t="shared" si="2"/>
        <v>0</v>
      </c>
      <c r="O26" s="27">
        <f t="shared" si="2"/>
        <v>0</v>
      </c>
      <c r="P26" s="10"/>
      <c r="Q26" s="52"/>
      <c r="R26" s="52"/>
      <c r="S26" s="52"/>
      <c r="T26" s="52"/>
      <c r="U26" s="52"/>
    </row>
    <row r="27" spans="2:21" x14ac:dyDescent="0.25">
      <c r="B27" s="75"/>
      <c r="C27" s="77" t="s">
        <v>38</v>
      </c>
      <c r="D27" s="78"/>
      <c r="E27" s="28"/>
      <c r="F27" s="28"/>
      <c r="G27" s="28"/>
      <c r="H27" s="29">
        <f>SUM(H23:H26)</f>
        <v>60000</v>
      </c>
      <c r="I27" s="29">
        <f>SUM(I23:I26)</f>
        <v>0</v>
      </c>
      <c r="J27" s="29">
        <f>SUM(J23:J26)</f>
        <v>60000</v>
      </c>
      <c r="K27" s="30">
        <f>SUM(K23:K26)</f>
        <v>7792.8959960100374</v>
      </c>
      <c r="L27" s="29">
        <f t="shared" ref="L27:O27" si="3">SUM(L23:L26)</f>
        <v>0</v>
      </c>
      <c r="M27" s="31">
        <f>SUM(M23:M26)</f>
        <v>0</v>
      </c>
      <c r="N27" s="29">
        <f t="shared" si="3"/>
        <v>60000</v>
      </c>
      <c r="O27" s="32">
        <f t="shared" si="3"/>
        <v>7792.8959960100374</v>
      </c>
      <c r="P27" s="19"/>
      <c r="Q27" s="52"/>
      <c r="R27" s="52"/>
      <c r="S27" s="52"/>
      <c r="T27" s="52"/>
      <c r="U27" s="52"/>
    </row>
    <row r="28" spans="2:21" ht="24" customHeight="1" x14ac:dyDescent="0.25">
      <c r="B28" s="75">
        <v>3</v>
      </c>
      <c r="C28" s="83" t="s">
        <v>43</v>
      </c>
      <c r="D28" s="3" t="s">
        <v>44</v>
      </c>
      <c r="E28" s="3"/>
      <c r="F28" s="3"/>
      <c r="G28" s="3"/>
      <c r="H28" s="5"/>
      <c r="I28" s="5"/>
      <c r="J28" s="22">
        <f t="shared" ref="J28:J33" si="4">SUM(H28:I28)</f>
        <v>0</v>
      </c>
      <c r="K28" s="23">
        <f>J28/D15</f>
        <v>0</v>
      </c>
      <c r="L28" s="6"/>
      <c r="M28" s="23">
        <f t="shared" ref="M28:M33" si="5">L28/$D$15</f>
        <v>0</v>
      </c>
      <c r="N28" s="22">
        <f t="shared" ref="N28:O33" si="6">J28+L28</f>
        <v>0</v>
      </c>
      <c r="O28" s="27">
        <f t="shared" si="6"/>
        <v>0</v>
      </c>
      <c r="P28" s="11"/>
      <c r="Q28" s="52"/>
      <c r="R28" s="52"/>
      <c r="S28" s="52"/>
      <c r="T28" s="52"/>
      <c r="U28" s="52"/>
    </row>
    <row r="29" spans="2:21" ht="23.1" customHeight="1" x14ac:dyDescent="0.25">
      <c r="B29" s="75"/>
      <c r="C29" s="83"/>
      <c r="D29" s="3" t="s">
        <v>45</v>
      </c>
      <c r="E29" s="3"/>
      <c r="F29" s="3"/>
      <c r="G29" s="3"/>
      <c r="H29" s="5"/>
      <c r="I29" s="5"/>
      <c r="J29" s="22">
        <f t="shared" si="4"/>
        <v>0</v>
      </c>
      <c r="K29" s="23">
        <f>J29/D15</f>
        <v>0</v>
      </c>
      <c r="L29" s="6"/>
      <c r="M29" s="23">
        <f t="shared" si="5"/>
        <v>0</v>
      </c>
      <c r="N29" s="22">
        <f t="shared" si="6"/>
        <v>0</v>
      </c>
      <c r="O29" s="27">
        <f t="shared" si="6"/>
        <v>0</v>
      </c>
      <c r="P29" s="11"/>
      <c r="Q29" s="52"/>
      <c r="R29" s="52"/>
      <c r="S29" s="52"/>
      <c r="T29" s="52"/>
      <c r="U29" s="52"/>
    </row>
    <row r="30" spans="2:21" ht="33" customHeight="1" x14ac:dyDescent="0.25">
      <c r="B30" s="75"/>
      <c r="C30" s="83"/>
      <c r="D30" s="3" t="s">
        <v>46</v>
      </c>
      <c r="E30" s="3"/>
      <c r="F30" s="3"/>
      <c r="G30" s="3"/>
      <c r="H30" s="5"/>
      <c r="I30" s="5"/>
      <c r="J30" s="22">
        <f t="shared" si="4"/>
        <v>0</v>
      </c>
      <c r="K30" s="23">
        <f>J30/D15</f>
        <v>0</v>
      </c>
      <c r="L30" s="6"/>
      <c r="M30" s="23">
        <f t="shared" si="5"/>
        <v>0</v>
      </c>
      <c r="N30" s="22">
        <f t="shared" si="6"/>
        <v>0</v>
      </c>
      <c r="O30" s="27">
        <f t="shared" si="6"/>
        <v>0</v>
      </c>
      <c r="P30" s="11"/>
      <c r="Q30" s="52"/>
      <c r="R30" s="52"/>
      <c r="S30" s="52"/>
      <c r="T30" s="52"/>
      <c r="U30" s="52"/>
    </row>
    <row r="31" spans="2:21" ht="36" customHeight="1" x14ac:dyDescent="0.25">
      <c r="B31" s="75"/>
      <c r="C31" s="83"/>
      <c r="D31" s="3" t="s">
        <v>47</v>
      </c>
      <c r="E31" s="3"/>
      <c r="F31" s="3"/>
      <c r="G31" s="3"/>
      <c r="H31" s="5"/>
      <c r="I31" s="5"/>
      <c r="J31" s="22">
        <f t="shared" si="4"/>
        <v>0</v>
      </c>
      <c r="K31" s="23">
        <f>J31/D15</f>
        <v>0</v>
      </c>
      <c r="L31" s="6"/>
      <c r="M31" s="23">
        <f t="shared" si="5"/>
        <v>0</v>
      </c>
      <c r="N31" s="22">
        <f t="shared" si="6"/>
        <v>0</v>
      </c>
      <c r="O31" s="27">
        <f t="shared" si="6"/>
        <v>0</v>
      </c>
      <c r="P31" s="10"/>
      <c r="Q31" s="52"/>
      <c r="R31" s="52"/>
      <c r="S31" s="52"/>
      <c r="T31" s="52"/>
      <c r="U31" s="52"/>
    </row>
    <row r="32" spans="2:21" ht="23.1" customHeight="1" x14ac:dyDescent="0.25">
      <c r="B32" s="75"/>
      <c r="C32" s="83"/>
      <c r="D32" s="3" t="s">
        <v>48</v>
      </c>
      <c r="E32" s="3"/>
      <c r="F32" s="3"/>
      <c r="G32" s="3"/>
      <c r="H32" s="5"/>
      <c r="I32" s="5"/>
      <c r="J32" s="22">
        <f t="shared" si="4"/>
        <v>0</v>
      </c>
      <c r="K32" s="23">
        <f>J32/D15</f>
        <v>0</v>
      </c>
      <c r="L32" s="6"/>
      <c r="M32" s="23">
        <f t="shared" si="5"/>
        <v>0</v>
      </c>
      <c r="N32" s="22">
        <f t="shared" si="6"/>
        <v>0</v>
      </c>
      <c r="O32" s="27">
        <f t="shared" si="6"/>
        <v>0</v>
      </c>
      <c r="P32" s="10"/>
      <c r="Q32" s="52"/>
      <c r="R32" s="52"/>
      <c r="S32" s="52"/>
      <c r="T32" s="52"/>
      <c r="U32" s="52"/>
    </row>
    <row r="33" spans="2:17" ht="31.5" customHeight="1" x14ac:dyDescent="0.25">
      <c r="B33" s="75"/>
      <c r="C33" s="83"/>
      <c r="D33" s="3" t="s">
        <v>42</v>
      </c>
      <c r="E33" s="3"/>
      <c r="F33" s="3"/>
      <c r="G33" s="3"/>
      <c r="H33" s="5"/>
      <c r="I33" s="5"/>
      <c r="J33" s="22">
        <f t="shared" si="4"/>
        <v>0</v>
      </c>
      <c r="K33" s="23">
        <f>J33/D15</f>
        <v>0</v>
      </c>
      <c r="L33" s="6"/>
      <c r="M33" s="23">
        <f t="shared" si="5"/>
        <v>0</v>
      </c>
      <c r="N33" s="22">
        <f t="shared" si="6"/>
        <v>0</v>
      </c>
      <c r="O33" s="27">
        <f t="shared" si="6"/>
        <v>0</v>
      </c>
      <c r="P33" s="10"/>
      <c r="Q33" s="52"/>
    </row>
    <row r="34" spans="2:17" x14ac:dyDescent="0.25">
      <c r="B34" s="75"/>
      <c r="C34" s="77" t="s">
        <v>38</v>
      </c>
      <c r="D34" s="78"/>
      <c r="E34" s="28"/>
      <c r="F34" s="28"/>
      <c r="G34" s="28"/>
      <c r="H34" s="29">
        <f>SUM(H28:H33)</f>
        <v>0</v>
      </c>
      <c r="I34" s="29">
        <f>SUM(I28:I33)</f>
        <v>0</v>
      </c>
      <c r="J34" s="29">
        <f>SUM(J28:J33)</f>
        <v>0</v>
      </c>
      <c r="K34" s="30">
        <f>SUM(K28:K33)</f>
        <v>0</v>
      </c>
      <c r="L34" s="29">
        <f t="shared" ref="L34:O34" si="7">SUM(L28:L33)</f>
        <v>0</v>
      </c>
      <c r="M34" s="31">
        <f t="shared" si="7"/>
        <v>0</v>
      </c>
      <c r="N34" s="29">
        <f t="shared" si="7"/>
        <v>0</v>
      </c>
      <c r="O34" s="32">
        <f t="shared" si="7"/>
        <v>0</v>
      </c>
      <c r="P34" s="19"/>
      <c r="Q34" s="52"/>
    </row>
    <row r="35" spans="2:17" ht="23.1" customHeight="1" x14ac:dyDescent="0.25">
      <c r="B35" s="75">
        <v>4</v>
      </c>
      <c r="C35" s="83" t="s">
        <v>49</v>
      </c>
      <c r="D35" s="3" t="s">
        <v>50</v>
      </c>
      <c r="E35" s="3"/>
      <c r="F35" s="3"/>
      <c r="G35" s="3"/>
      <c r="H35" s="5"/>
      <c r="I35" s="5"/>
      <c r="J35" s="22">
        <f>SUM(H35:I35)</f>
        <v>0</v>
      </c>
      <c r="K35" s="23">
        <f>J35/D15</f>
        <v>0</v>
      </c>
      <c r="L35" s="6"/>
      <c r="M35" s="23">
        <f>L35/$D$15</f>
        <v>0</v>
      </c>
      <c r="N35" s="22">
        <f t="shared" ref="N35:O37" si="8">J35+L35</f>
        <v>0</v>
      </c>
      <c r="O35" s="27">
        <f t="shared" si="8"/>
        <v>0</v>
      </c>
      <c r="P35" s="10"/>
      <c r="Q35" s="52"/>
    </row>
    <row r="36" spans="2:17" ht="21.6" customHeight="1" x14ac:dyDescent="0.25">
      <c r="B36" s="75"/>
      <c r="C36" s="83"/>
      <c r="D36" s="3" t="s">
        <v>51</v>
      </c>
      <c r="E36" s="3"/>
      <c r="F36" s="3"/>
      <c r="G36" s="3"/>
      <c r="H36" s="5"/>
      <c r="I36" s="5"/>
      <c r="J36" s="22">
        <f>SUM(H36:I36)</f>
        <v>0</v>
      </c>
      <c r="K36" s="23">
        <f>J36/D15</f>
        <v>0</v>
      </c>
      <c r="L36" s="6"/>
      <c r="M36" s="23">
        <f>L36/$D$15</f>
        <v>0</v>
      </c>
      <c r="N36" s="22">
        <f t="shared" si="8"/>
        <v>0</v>
      </c>
      <c r="O36" s="27">
        <f t="shared" si="8"/>
        <v>0</v>
      </c>
      <c r="P36" s="10"/>
      <c r="Q36" s="52"/>
    </row>
    <row r="37" spans="2:17" ht="19.5" customHeight="1" x14ac:dyDescent="0.25">
      <c r="B37" s="75"/>
      <c r="C37" s="83"/>
      <c r="D37" s="3" t="s">
        <v>52</v>
      </c>
      <c r="E37" s="3"/>
      <c r="F37" s="3"/>
      <c r="G37" s="3"/>
      <c r="H37" s="5"/>
      <c r="I37" s="5"/>
      <c r="J37" s="22">
        <f>SUM(H37:I37)</f>
        <v>0</v>
      </c>
      <c r="K37" s="23">
        <f>J37/D15</f>
        <v>0</v>
      </c>
      <c r="L37" s="6"/>
      <c r="M37" s="23">
        <f>L37/$D$15</f>
        <v>0</v>
      </c>
      <c r="N37" s="22">
        <f t="shared" si="8"/>
        <v>0</v>
      </c>
      <c r="O37" s="27">
        <f t="shared" si="8"/>
        <v>0</v>
      </c>
      <c r="P37" s="10"/>
      <c r="Q37" s="52"/>
    </row>
    <row r="38" spans="2:17" x14ac:dyDescent="0.25">
      <c r="B38" s="75"/>
      <c r="C38" s="77" t="s">
        <v>38</v>
      </c>
      <c r="D38" s="78"/>
      <c r="E38" s="28"/>
      <c r="F38" s="28"/>
      <c r="G38" s="28"/>
      <c r="H38" s="29">
        <f>SUM(H35:H37)</f>
        <v>0</v>
      </c>
      <c r="I38" s="29">
        <f>SUM(I35:I37)</f>
        <v>0</v>
      </c>
      <c r="J38" s="29">
        <f>SUM(J35:J37)</f>
        <v>0</v>
      </c>
      <c r="K38" s="30">
        <f t="shared" ref="K38:O38" si="9">SUM(K35:K37)</f>
        <v>0</v>
      </c>
      <c r="L38" s="29">
        <f t="shared" si="9"/>
        <v>0</v>
      </c>
      <c r="M38" s="31">
        <f t="shared" si="9"/>
        <v>0</v>
      </c>
      <c r="N38" s="29">
        <f t="shared" si="9"/>
        <v>0</v>
      </c>
      <c r="O38" s="32">
        <f t="shared" si="9"/>
        <v>0</v>
      </c>
      <c r="P38" s="19"/>
      <c r="Q38" s="52"/>
    </row>
    <row r="39" spans="2:17" ht="36" customHeight="1" x14ac:dyDescent="0.25">
      <c r="B39" s="75">
        <v>5</v>
      </c>
      <c r="C39" s="76" t="s">
        <v>53</v>
      </c>
      <c r="D39" s="8" t="s">
        <v>54</v>
      </c>
      <c r="E39" s="3"/>
      <c r="F39" s="3"/>
      <c r="G39" s="3"/>
      <c r="H39" s="5">
        <v>345000</v>
      </c>
      <c r="I39" s="5"/>
      <c r="J39" s="22">
        <f>SUM(H39:I39)</f>
        <v>345000</v>
      </c>
      <c r="K39" s="23">
        <f>J39/D15</f>
        <v>44809.151977057714</v>
      </c>
      <c r="L39" s="6"/>
      <c r="M39" s="23">
        <f>L39/$D$15</f>
        <v>0</v>
      </c>
      <c r="N39" s="22">
        <f t="shared" ref="N39:O42" si="10">J39+L39</f>
        <v>345000</v>
      </c>
      <c r="O39" s="27">
        <f t="shared" si="10"/>
        <v>44809.151977057714</v>
      </c>
      <c r="P39" s="10"/>
      <c r="Q39" s="52"/>
    </row>
    <row r="40" spans="2:17" ht="33.950000000000003" customHeight="1" x14ac:dyDescent="0.25">
      <c r="B40" s="75"/>
      <c r="C40" s="76"/>
      <c r="D40" s="8" t="s">
        <v>55</v>
      </c>
      <c r="E40" s="3"/>
      <c r="F40" s="3"/>
      <c r="G40" s="3"/>
      <c r="H40" s="5"/>
      <c r="I40" s="5"/>
      <c r="J40" s="22">
        <f>SUM(H40:I40)</f>
        <v>0</v>
      </c>
      <c r="K40" s="23">
        <f>J40/D15</f>
        <v>0</v>
      </c>
      <c r="L40" s="6"/>
      <c r="M40" s="23">
        <f>L40/$D$15</f>
        <v>0</v>
      </c>
      <c r="N40" s="22">
        <f t="shared" si="10"/>
        <v>0</v>
      </c>
      <c r="O40" s="27">
        <f t="shared" si="10"/>
        <v>0</v>
      </c>
      <c r="P40" s="10"/>
      <c r="Q40" s="52"/>
    </row>
    <row r="41" spans="2:17" ht="34.5" customHeight="1" x14ac:dyDescent="0.25">
      <c r="B41" s="75"/>
      <c r="C41" s="76"/>
      <c r="D41" s="8" t="s">
        <v>56</v>
      </c>
      <c r="E41" s="3"/>
      <c r="F41" s="3"/>
      <c r="G41" s="3"/>
      <c r="H41" s="5"/>
      <c r="I41" s="5"/>
      <c r="J41" s="22">
        <f>SUM(H41:I41)</f>
        <v>0</v>
      </c>
      <c r="K41" s="23">
        <f>J41/D15</f>
        <v>0</v>
      </c>
      <c r="L41" s="6"/>
      <c r="M41" s="23">
        <f>L41/$D$15</f>
        <v>0</v>
      </c>
      <c r="N41" s="22">
        <f t="shared" si="10"/>
        <v>0</v>
      </c>
      <c r="O41" s="27">
        <f t="shared" si="10"/>
        <v>0</v>
      </c>
      <c r="P41" s="10"/>
      <c r="Q41" s="52"/>
    </row>
    <row r="42" spans="2:17" ht="36.6" customHeight="1" x14ac:dyDescent="0.25">
      <c r="B42" s="75"/>
      <c r="C42" s="76"/>
      <c r="D42" s="3" t="s">
        <v>57</v>
      </c>
      <c r="E42" s="3"/>
      <c r="F42" s="3"/>
      <c r="G42" s="3"/>
      <c r="H42" s="5"/>
      <c r="I42" s="5"/>
      <c r="J42" s="22">
        <f>SUM(H42:I42)</f>
        <v>0</v>
      </c>
      <c r="K42" s="23">
        <f>J42/D15</f>
        <v>0</v>
      </c>
      <c r="L42" s="6"/>
      <c r="M42" s="23">
        <f>L42/$D$15</f>
        <v>0</v>
      </c>
      <c r="N42" s="22">
        <f t="shared" si="10"/>
        <v>0</v>
      </c>
      <c r="O42" s="27">
        <f t="shared" si="10"/>
        <v>0</v>
      </c>
      <c r="P42" s="10"/>
      <c r="Q42" s="52"/>
    </row>
    <row r="43" spans="2:17" x14ac:dyDescent="0.25">
      <c r="B43" s="75"/>
      <c r="C43" s="77" t="s">
        <v>38</v>
      </c>
      <c r="D43" s="78"/>
      <c r="E43" s="28"/>
      <c r="F43" s="28"/>
      <c r="G43" s="28"/>
      <c r="H43" s="29">
        <f>SUM(H39:H42)</f>
        <v>345000</v>
      </c>
      <c r="I43" s="29">
        <f>SUM(I39:I42)</f>
        <v>0</v>
      </c>
      <c r="J43" s="29">
        <f>SUM(J39:J42)</f>
        <v>345000</v>
      </c>
      <c r="K43" s="30">
        <f t="shared" ref="K43:O43" si="11">SUM(K39:K42)</f>
        <v>44809.151977057714</v>
      </c>
      <c r="L43" s="29">
        <f t="shared" si="11"/>
        <v>0</v>
      </c>
      <c r="M43" s="31">
        <f>SUM(M39:M42)</f>
        <v>0</v>
      </c>
      <c r="N43" s="29">
        <f t="shared" si="11"/>
        <v>345000</v>
      </c>
      <c r="O43" s="32">
        <f t="shared" si="11"/>
        <v>44809.151977057714</v>
      </c>
      <c r="P43" s="19"/>
      <c r="Q43" s="52"/>
    </row>
    <row r="44" spans="2:17" ht="24.6" customHeight="1" x14ac:dyDescent="0.25">
      <c r="B44" s="75">
        <v>6</v>
      </c>
      <c r="C44" s="83" t="s">
        <v>58</v>
      </c>
      <c r="D44" s="3" t="s">
        <v>59</v>
      </c>
      <c r="E44" s="3"/>
      <c r="F44" s="3"/>
      <c r="G44" s="3"/>
      <c r="H44" s="5">
        <f>300*905</f>
        <v>271500</v>
      </c>
      <c r="I44" s="5"/>
      <c r="J44" s="22">
        <f>SUM(H44:I44)</f>
        <v>271500</v>
      </c>
      <c r="K44" s="23">
        <f>J44/D15</f>
        <v>35262.854381945421</v>
      </c>
      <c r="L44" s="6"/>
      <c r="M44" s="23">
        <f>L44/$D$15</f>
        <v>0</v>
      </c>
      <c r="N44" s="22">
        <f t="shared" ref="N44:O46" si="12">J44+L44</f>
        <v>271500</v>
      </c>
      <c r="O44" s="27">
        <f t="shared" si="12"/>
        <v>35262.854381945421</v>
      </c>
      <c r="P44" s="10"/>
      <c r="Q44" s="52"/>
    </row>
    <row r="45" spans="2:17" ht="34.5" customHeight="1" x14ac:dyDescent="0.25">
      <c r="B45" s="75"/>
      <c r="C45" s="83"/>
      <c r="D45" s="3" t="s">
        <v>60</v>
      </c>
      <c r="E45" s="3"/>
      <c r="F45" s="3"/>
      <c r="G45" s="3"/>
      <c r="H45" s="5"/>
      <c r="I45" s="5"/>
      <c r="J45" s="22">
        <f>SUM(H45:I45)</f>
        <v>0</v>
      </c>
      <c r="K45" s="23">
        <f>J45/D15</f>
        <v>0</v>
      </c>
      <c r="L45" s="6"/>
      <c r="M45" s="23">
        <f>L45/$D$15</f>
        <v>0</v>
      </c>
      <c r="N45" s="22">
        <f t="shared" si="12"/>
        <v>0</v>
      </c>
      <c r="O45" s="27">
        <f t="shared" si="12"/>
        <v>0</v>
      </c>
      <c r="P45" s="10"/>
      <c r="Q45" s="52"/>
    </row>
    <row r="46" spans="2:17" ht="36.6" customHeight="1" x14ac:dyDescent="0.25">
      <c r="B46" s="75"/>
      <c r="C46" s="83"/>
      <c r="D46" s="3" t="s">
        <v>61</v>
      </c>
      <c r="E46" s="3"/>
      <c r="F46" s="3"/>
      <c r="G46" s="3"/>
      <c r="H46" s="5"/>
      <c r="I46" s="5"/>
      <c r="J46" s="22">
        <f>SUM(H46:I46)</f>
        <v>0</v>
      </c>
      <c r="K46" s="23">
        <f>J46/D15</f>
        <v>0</v>
      </c>
      <c r="L46" s="6"/>
      <c r="M46" s="23">
        <f>L46/$D$15</f>
        <v>0</v>
      </c>
      <c r="N46" s="22">
        <f t="shared" si="12"/>
        <v>0</v>
      </c>
      <c r="O46" s="27">
        <f t="shared" si="12"/>
        <v>0</v>
      </c>
      <c r="P46" s="10"/>
      <c r="Q46" s="52"/>
    </row>
    <row r="47" spans="2:17" x14ac:dyDescent="0.25">
      <c r="B47" s="75"/>
      <c r="C47" s="77" t="s">
        <v>38</v>
      </c>
      <c r="D47" s="78"/>
      <c r="E47" s="28"/>
      <c r="F47" s="28"/>
      <c r="G47" s="28"/>
      <c r="H47" s="29">
        <f>SUM(H44:H46)</f>
        <v>271500</v>
      </c>
      <c r="I47" s="29">
        <f>SUM(I44:I46)</f>
        <v>0</v>
      </c>
      <c r="J47" s="29">
        <f>SUM(J44:J46)</f>
        <v>271500</v>
      </c>
      <c r="K47" s="30">
        <f t="shared" ref="K47:O47" si="13">SUM(K44:K46)</f>
        <v>35262.854381945421</v>
      </c>
      <c r="L47" s="29">
        <f t="shared" si="13"/>
        <v>0</v>
      </c>
      <c r="M47" s="31">
        <f t="shared" si="13"/>
        <v>0</v>
      </c>
      <c r="N47" s="29">
        <f t="shared" si="13"/>
        <v>271500</v>
      </c>
      <c r="O47" s="32">
        <f t="shared" si="13"/>
        <v>35262.854381945421</v>
      </c>
      <c r="P47" s="19"/>
      <c r="Q47" s="52"/>
    </row>
    <row r="48" spans="2:17" ht="49.5" customHeight="1" x14ac:dyDescent="0.25">
      <c r="B48" s="75">
        <v>7</v>
      </c>
      <c r="C48" s="76" t="s">
        <v>62</v>
      </c>
      <c r="D48" s="8" t="s">
        <v>63</v>
      </c>
      <c r="E48" s="3"/>
      <c r="F48" s="3"/>
      <c r="G48" s="3"/>
      <c r="H48" s="5"/>
      <c r="I48" s="5"/>
      <c r="J48" s="22">
        <f t="shared" ref="J48:J53" si="14">SUM(H48:I48)</f>
        <v>0</v>
      </c>
      <c r="K48" s="23">
        <f>J48/D15</f>
        <v>0</v>
      </c>
      <c r="L48" s="6"/>
      <c r="M48" s="23">
        <f t="shared" ref="M48:M53" si="15">L48/$D$15</f>
        <v>0</v>
      </c>
      <c r="N48" s="22">
        <f t="shared" ref="N48:O53" si="16">J48+L48</f>
        <v>0</v>
      </c>
      <c r="O48" s="27">
        <f t="shared" si="16"/>
        <v>0</v>
      </c>
      <c r="P48" s="11"/>
      <c r="Q48" s="52"/>
    </row>
    <row r="49" spans="2:19" ht="33.950000000000003" customHeight="1" x14ac:dyDescent="0.25">
      <c r="B49" s="75"/>
      <c r="C49" s="76"/>
      <c r="D49" s="8" t="s">
        <v>64</v>
      </c>
      <c r="E49" s="3"/>
      <c r="F49" s="3"/>
      <c r="G49" s="3"/>
      <c r="H49" s="5"/>
      <c r="I49" s="5"/>
      <c r="J49" s="22">
        <f t="shared" si="14"/>
        <v>0</v>
      </c>
      <c r="K49" s="23">
        <f>J49/D15</f>
        <v>0</v>
      </c>
      <c r="L49" s="6"/>
      <c r="M49" s="23">
        <f t="shared" si="15"/>
        <v>0</v>
      </c>
      <c r="N49" s="22">
        <f t="shared" si="16"/>
        <v>0</v>
      </c>
      <c r="O49" s="27">
        <f t="shared" si="16"/>
        <v>0</v>
      </c>
      <c r="P49" s="11"/>
      <c r="Q49" s="52"/>
      <c r="R49" s="52"/>
      <c r="S49" s="52"/>
    </row>
    <row r="50" spans="2:19" ht="36" customHeight="1" x14ac:dyDescent="0.25">
      <c r="B50" s="75"/>
      <c r="C50" s="76"/>
      <c r="D50" s="8" t="s">
        <v>65</v>
      </c>
      <c r="E50" s="3"/>
      <c r="F50" s="3"/>
      <c r="G50" s="3"/>
      <c r="H50" s="5"/>
      <c r="I50" s="5"/>
      <c r="J50" s="22">
        <f t="shared" si="14"/>
        <v>0</v>
      </c>
      <c r="K50" s="23">
        <f>J50/D15</f>
        <v>0</v>
      </c>
      <c r="L50" s="6"/>
      <c r="M50" s="23">
        <f t="shared" si="15"/>
        <v>0</v>
      </c>
      <c r="N50" s="22">
        <f t="shared" si="16"/>
        <v>0</v>
      </c>
      <c r="O50" s="27">
        <f t="shared" si="16"/>
        <v>0</v>
      </c>
      <c r="P50" s="11"/>
      <c r="Q50" s="52"/>
      <c r="R50" s="52"/>
      <c r="S50" s="52"/>
    </row>
    <row r="51" spans="2:19" ht="33.950000000000003" customHeight="1" x14ac:dyDescent="0.25">
      <c r="B51" s="75"/>
      <c r="C51" s="76"/>
      <c r="D51" s="8" t="s">
        <v>66</v>
      </c>
      <c r="E51" s="3"/>
      <c r="F51" s="3"/>
      <c r="G51" s="3"/>
      <c r="H51" s="5"/>
      <c r="I51" s="5"/>
      <c r="J51" s="22">
        <f t="shared" si="14"/>
        <v>0</v>
      </c>
      <c r="K51" s="23">
        <f>J51/D15</f>
        <v>0</v>
      </c>
      <c r="L51" s="6"/>
      <c r="M51" s="23">
        <f t="shared" si="15"/>
        <v>0</v>
      </c>
      <c r="N51" s="22">
        <f t="shared" si="16"/>
        <v>0</v>
      </c>
      <c r="O51" s="27">
        <f t="shared" si="16"/>
        <v>0</v>
      </c>
      <c r="P51" s="11"/>
      <c r="Q51" s="52"/>
      <c r="R51" s="52"/>
      <c r="S51" s="52"/>
    </row>
    <row r="52" spans="2:19" ht="50.45" customHeight="1" x14ac:dyDescent="0.25">
      <c r="B52" s="75"/>
      <c r="C52" s="76"/>
      <c r="D52" s="8" t="s">
        <v>67</v>
      </c>
      <c r="E52" s="3"/>
      <c r="F52" s="3"/>
      <c r="G52" s="3"/>
      <c r="H52" s="5"/>
      <c r="I52" s="5"/>
      <c r="J52" s="22">
        <f t="shared" si="14"/>
        <v>0</v>
      </c>
      <c r="K52" s="23">
        <f>J52/D15</f>
        <v>0</v>
      </c>
      <c r="L52" s="6"/>
      <c r="M52" s="23">
        <f t="shared" si="15"/>
        <v>0</v>
      </c>
      <c r="N52" s="22">
        <f t="shared" si="16"/>
        <v>0</v>
      </c>
      <c r="O52" s="27">
        <f t="shared" si="16"/>
        <v>0</v>
      </c>
      <c r="P52" s="11"/>
      <c r="Q52" s="52"/>
      <c r="R52" s="52"/>
      <c r="S52" s="52"/>
    </row>
    <row r="53" spans="2:19" ht="57.6" customHeight="1" x14ac:dyDescent="0.25">
      <c r="B53" s="75"/>
      <c r="C53" s="76"/>
      <c r="D53" s="8" t="s">
        <v>68</v>
      </c>
      <c r="E53" s="3"/>
      <c r="F53" s="3"/>
      <c r="G53" s="3"/>
      <c r="H53" s="5"/>
      <c r="I53" s="5"/>
      <c r="J53" s="22">
        <f t="shared" si="14"/>
        <v>0</v>
      </c>
      <c r="K53" s="23">
        <f>J53/D15</f>
        <v>0</v>
      </c>
      <c r="L53" s="6"/>
      <c r="M53" s="23">
        <f t="shared" si="15"/>
        <v>0</v>
      </c>
      <c r="N53" s="22">
        <f t="shared" si="16"/>
        <v>0</v>
      </c>
      <c r="O53" s="27">
        <f t="shared" si="16"/>
        <v>0</v>
      </c>
      <c r="P53" s="11"/>
      <c r="Q53" s="52"/>
      <c r="R53" s="52"/>
      <c r="S53" s="52"/>
    </row>
    <row r="54" spans="2:19" x14ac:dyDescent="0.25">
      <c r="B54" s="75"/>
      <c r="C54" s="77" t="s">
        <v>38</v>
      </c>
      <c r="D54" s="78"/>
      <c r="E54" s="28"/>
      <c r="F54" s="28"/>
      <c r="G54" s="28"/>
      <c r="H54" s="29">
        <f>SUM(H48:H53)</f>
        <v>0</v>
      </c>
      <c r="I54" s="29">
        <f>SUM(I48:I53)</f>
        <v>0</v>
      </c>
      <c r="J54" s="29">
        <f>SUM(J48:J53)</f>
        <v>0</v>
      </c>
      <c r="K54" s="30">
        <f t="shared" ref="K54:O54" si="17">SUM(K48:K53)</f>
        <v>0</v>
      </c>
      <c r="L54" s="29">
        <f t="shared" si="17"/>
        <v>0</v>
      </c>
      <c r="M54" s="31">
        <f t="shared" si="17"/>
        <v>0</v>
      </c>
      <c r="N54" s="29">
        <f t="shared" si="17"/>
        <v>0</v>
      </c>
      <c r="O54" s="32">
        <f t="shared" si="17"/>
        <v>0</v>
      </c>
      <c r="P54" s="19"/>
      <c r="Q54" s="52"/>
      <c r="R54" s="52"/>
      <c r="S54" s="52"/>
    </row>
    <row r="55" spans="2:19" x14ac:dyDescent="0.25">
      <c r="B55" s="79" t="s">
        <v>69</v>
      </c>
      <c r="C55" s="80"/>
      <c r="D55" s="80"/>
      <c r="E55" s="33"/>
      <c r="F55" s="33"/>
      <c r="G55" s="33"/>
      <c r="H55" s="34">
        <f t="shared" ref="H55:O55" si="18">H22+H27+H34+H38+H43+H47+H54</f>
        <v>982500</v>
      </c>
      <c r="I55" s="34">
        <f>I22+I27+I34+I38+I43+I47+I54</f>
        <v>0</v>
      </c>
      <c r="J55" s="34">
        <f>J22+J27+J34+J38+J43+J47+J54</f>
        <v>982500</v>
      </c>
      <c r="K55" s="35">
        <f t="shared" si="18"/>
        <v>127608.67193466437</v>
      </c>
      <c r="L55" s="34">
        <f t="shared" si="18"/>
        <v>0</v>
      </c>
      <c r="M55" s="36">
        <f t="shared" si="18"/>
        <v>0</v>
      </c>
      <c r="N55" s="34">
        <f t="shared" si="18"/>
        <v>982500</v>
      </c>
      <c r="O55" s="37">
        <f t="shared" si="18"/>
        <v>127608.67193466437</v>
      </c>
      <c r="P55" s="19"/>
      <c r="Q55" s="52"/>
      <c r="R55" s="52"/>
      <c r="S55" s="52"/>
    </row>
    <row r="56" spans="2:19" ht="20.100000000000001" customHeight="1" x14ac:dyDescent="0.25">
      <c r="B56" s="75">
        <v>8</v>
      </c>
      <c r="C56" s="81" t="s">
        <v>70</v>
      </c>
      <c r="D56" s="3" t="s">
        <v>71</v>
      </c>
      <c r="E56" s="3"/>
      <c r="F56" s="3"/>
      <c r="G56" s="3"/>
      <c r="H56" s="6"/>
      <c r="I56" s="6"/>
      <c r="J56" s="22">
        <f t="shared" ref="J56:J63" si="19">SUM(H56:I56)</f>
        <v>0</v>
      </c>
      <c r="K56" s="23">
        <f>J56/D15</f>
        <v>0</v>
      </c>
      <c r="L56" s="6"/>
      <c r="M56" s="23">
        <f t="shared" ref="M56:M63" si="20">L56/$D$15</f>
        <v>0</v>
      </c>
      <c r="N56" s="22">
        <f t="shared" ref="N56:O63" si="21">J56+L56</f>
        <v>0</v>
      </c>
      <c r="O56" s="27">
        <f t="shared" si="21"/>
        <v>0</v>
      </c>
      <c r="P56" s="10"/>
      <c r="Q56" s="52"/>
      <c r="R56" s="52"/>
      <c r="S56" s="52"/>
    </row>
    <row r="57" spans="2:19" ht="21" customHeight="1" x14ac:dyDescent="0.25">
      <c r="B57" s="75"/>
      <c r="C57" s="82"/>
      <c r="D57" s="3" t="s">
        <v>72</v>
      </c>
      <c r="E57" s="3"/>
      <c r="F57" s="3"/>
      <c r="G57" s="3"/>
      <c r="H57" s="6"/>
      <c r="I57" s="6"/>
      <c r="J57" s="22">
        <f t="shared" si="19"/>
        <v>0</v>
      </c>
      <c r="K57" s="23">
        <f>J57/D15</f>
        <v>0</v>
      </c>
      <c r="L57" s="6"/>
      <c r="M57" s="23">
        <f t="shared" si="20"/>
        <v>0</v>
      </c>
      <c r="N57" s="22">
        <f t="shared" si="21"/>
        <v>0</v>
      </c>
      <c r="O57" s="27">
        <f t="shared" si="21"/>
        <v>0</v>
      </c>
      <c r="P57" s="10"/>
      <c r="Q57" s="52"/>
      <c r="R57" s="52"/>
      <c r="S57" s="52"/>
    </row>
    <row r="58" spans="2:19" ht="16.5" customHeight="1" x14ac:dyDescent="0.25">
      <c r="B58" s="75"/>
      <c r="C58" s="82"/>
      <c r="D58" s="3" t="s">
        <v>73</v>
      </c>
      <c r="E58" s="3"/>
      <c r="F58" s="3"/>
      <c r="G58" s="3"/>
      <c r="H58" s="6"/>
      <c r="I58" s="6"/>
      <c r="J58" s="22">
        <f t="shared" si="19"/>
        <v>0</v>
      </c>
      <c r="K58" s="23">
        <f>J58/D15</f>
        <v>0</v>
      </c>
      <c r="L58" s="6"/>
      <c r="M58" s="23">
        <f t="shared" si="20"/>
        <v>0</v>
      </c>
      <c r="N58" s="22">
        <f t="shared" si="21"/>
        <v>0</v>
      </c>
      <c r="O58" s="27">
        <f t="shared" si="21"/>
        <v>0</v>
      </c>
      <c r="P58" s="10"/>
      <c r="Q58" s="52"/>
      <c r="R58" s="52"/>
      <c r="S58" s="52"/>
    </row>
    <row r="59" spans="2:19" ht="19.5" customHeight="1" x14ac:dyDescent="0.25">
      <c r="B59" s="75"/>
      <c r="C59" s="82"/>
      <c r="D59" s="3" t="s">
        <v>74</v>
      </c>
      <c r="E59" s="3"/>
      <c r="F59" s="3"/>
      <c r="G59" s="3"/>
      <c r="H59" s="6"/>
      <c r="I59" s="6"/>
      <c r="J59" s="22">
        <f t="shared" si="19"/>
        <v>0</v>
      </c>
      <c r="K59" s="23">
        <f>J59/D15</f>
        <v>0</v>
      </c>
      <c r="L59" s="6"/>
      <c r="M59" s="23">
        <f t="shared" si="20"/>
        <v>0</v>
      </c>
      <c r="N59" s="22">
        <f t="shared" si="21"/>
        <v>0</v>
      </c>
      <c r="O59" s="27">
        <f t="shared" si="21"/>
        <v>0</v>
      </c>
      <c r="P59" s="10"/>
      <c r="Q59" s="52"/>
      <c r="R59" s="52"/>
      <c r="S59" s="52"/>
    </row>
    <row r="60" spans="2:19" ht="30.95" customHeight="1" x14ac:dyDescent="0.25">
      <c r="B60" s="75"/>
      <c r="C60" s="82"/>
      <c r="D60" s="3" t="s">
        <v>75</v>
      </c>
      <c r="E60" s="3"/>
      <c r="F60" s="3"/>
      <c r="G60" s="3"/>
      <c r="H60" s="6"/>
      <c r="I60" s="6"/>
      <c r="J60" s="22">
        <f t="shared" si="19"/>
        <v>0</v>
      </c>
      <c r="K60" s="23">
        <f>J60/D15</f>
        <v>0</v>
      </c>
      <c r="L60" s="6"/>
      <c r="M60" s="23">
        <f t="shared" si="20"/>
        <v>0</v>
      </c>
      <c r="N60" s="22">
        <f t="shared" si="21"/>
        <v>0</v>
      </c>
      <c r="O60" s="27">
        <f t="shared" si="21"/>
        <v>0</v>
      </c>
      <c r="P60" s="10"/>
      <c r="Q60" s="52"/>
      <c r="R60" s="52"/>
      <c r="S60" s="52"/>
    </row>
    <row r="61" spans="2:19" ht="19.5" customHeight="1" x14ac:dyDescent="0.25">
      <c r="B61" s="75"/>
      <c r="C61" s="82"/>
      <c r="D61" s="3" t="s">
        <v>76</v>
      </c>
      <c r="E61" s="3"/>
      <c r="F61" s="3"/>
      <c r="G61" s="3"/>
      <c r="H61" s="6"/>
      <c r="I61" s="6"/>
      <c r="J61" s="22">
        <f t="shared" si="19"/>
        <v>0</v>
      </c>
      <c r="K61" s="23">
        <f>J61/D15</f>
        <v>0</v>
      </c>
      <c r="L61" s="6"/>
      <c r="M61" s="23">
        <f t="shared" si="20"/>
        <v>0</v>
      </c>
      <c r="N61" s="22">
        <f t="shared" si="21"/>
        <v>0</v>
      </c>
      <c r="O61" s="27">
        <f t="shared" si="21"/>
        <v>0</v>
      </c>
      <c r="P61" s="10"/>
      <c r="Q61" s="52"/>
      <c r="R61" s="52"/>
      <c r="S61" s="52"/>
    </row>
    <row r="62" spans="2:19" ht="45.95" customHeight="1" x14ac:dyDescent="0.25">
      <c r="B62" s="75"/>
      <c r="C62" s="82"/>
      <c r="D62" s="3" t="s">
        <v>98</v>
      </c>
      <c r="E62" s="3"/>
      <c r="F62" s="3"/>
      <c r="G62" s="3"/>
      <c r="H62" s="6"/>
      <c r="I62" s="6"/>
      <c r="J62" s="22">
        <f t="shared" si="19"/>
        <v>0</v>
      </c>
      <c r="K62" s="22">
        <f>J62/D15</f>
        <v>0</v>
      </c>
      <c r="L62" s="6"/>
      <c r="M62" s="23">
        <f t="shared" si="20"/>
        <v>0</v>
      </c>
      <c r="N62" s="22">
        <f t="shared" si="21"/>
        <v>0</v>
      </c>
      <c r="O62" s="27">
        <f t="shared" si="21"/>
        <v>0</v>
      </c>
      <c r="P62" s="10"/>
      <c r="Q62" s="52"/>
      <c r="R62" s="52"/>
      <c r="S62" s="52"/>
    </row>
    <row r="63" spans="2:19" ht="18" customHeight="1" x14ac:dyDescent="0.25">
      <c r="B63" s="75"/>
      <c r="C63" s="82"/>
      <c r="D63" s="3" t="s">
        <v>77</v>
      </c>
      <c r="E63" s="3"/>
      <c r="F63" s="3"/>
      <c r="G63" s="3"/>
      <c r="H63" s="6"/>
      <c r="I63" s="6"/>
      <c r="J63" s="22">
        <f t="shared" si="19"/>
        <v>0</v>
      </c>
      <c r="K63" s="23">
        <f>J63/D15</f>
        <v>0</v>
      </c>
      <c r="L63" s="6"/>
      <c r="M63" s="23">
        <f t="shared" si="20"/>
        <v>0</v>
      </c>
      <c r="N63" s="22">
        <f t="shared" si="21"/>
        <v>0</v>
      </c>
      <c r="O63" s="27">
        <f t="shared" si="21"/>
        <v>0</v>
      </c>
      <c r="P63" s="10"/>
      <c r="Q63" s="52"/>
      <c r="R63" s="52"/>
      <c r="S63" s="52"/>
    </row>
    <row r="64" spans="2:19" x14ac:dyDescent="0.25">
      <c r="B64" s="75"/>
      <c r="C64" s="77" t="s">
        <v>78</v>
      </c>
      <c r="D64" s="78"/>
      <c r="E64" s="28"/>
      <c r="F64" s="28"/>
      <c r="G64" s="28"/>
      <c r="H64" s="29">
        <f>SUM(H56:H63)</f>
        <v>0</v>
      </c>
      <c r="I64" s="29">
        <f>SUM(I56:I63)</f>
        <v>0</v>
      </c>
      <c r="J64" s="38">
        <f>SUM(J56:J63)</f>
        <v>0</v>
      </c>
      <c r="K64" s="32">
        <f>SUM(K56:K63)</f>
        <v>0</v>
      </c>
      <c r="L64" s="29">
        <f t="shared" ref="L64:O64" si="22">SUM(L56:L63)</f>
        <v>0</v>
      </c>
      <c r="M64" s="31">
        <f>SUM(M56:M63)</f>
        <v>0</v>
      </c>
      <c r="N64" s="29">
        <f t="shared" si="22"/>
        <v>0</v>
      </c>
      <c r="O64" s="32">
        <f t="shared" si="22"/>
        <v>0</v>
      </c>
      <c r="P64" s="19"/>
      <c r="Q64" s="52"/>
      <c r="R64" s="52"/>
      <c r="S64" s="59"/>
    </row>
    <row r="65" spans="2:21" ht="15" customHeight="1" x14ac:dyDescent="0.25">
      <c r="B65" s="72" t="s">
        <v>79</v>
      </c>
      <c r="C65" s="73"/>
      <c r="D65" s="73"/>
      <c r="E65" s="39"/>
      <c r="F65" s="39"/>
      <c r="G65" s="39"/>
      <c r="H65" s="40">
        <f t="shared" ref="H65:O65" si="23">H55+H64</f>
        <v>982500</v>
      </c>
      <c r="I65" s="40">
        <f t="shared" si="23"/>
        <v>0</v>
      </c>
      <c r="J65" s="40">
        <f t="shared" si="23"/>
        <v>982500</v>
      </c>
      <c r="K65" s="41">
        <f t="shared" si="23"/>
        <v>127608.67193466437</v>
      </c>
      <c r="L65" s="40">
        <f t="shared" si="23"/>
        <v>0</v>
      </c>
      <c r="M65" s="42">
        <f t="shared" si="23"/>
        <v>0</v>
      </c>
      <c r="N65" s="40">
        <f t="shared" si="23"/>
        <v>982500</v>
      </c>
      <c r="O65" s="42">
        <f t="shared" si="23"/>
        <v>127608.67193466437</v>
      </c>
      <c r="P65" s="19"/>
      <c r="Q65" s="52"/>
      <c r="R65" s="52"/>
      <c r="S65" s="52"/>
    </row>
    <row r="66" spans="2:21" x14ac:dyDescent="0.25"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43"/>
      <c r="R66" s="52"/>
      <c r="S66" s="52"/>
      <c r="T66" s="52"/>
      <c r="U66" s="52"/>
    </row>
    <row r="67" spans="2:21" x14ac:dyDescent="0.25">
      <c r="B67" s="74" t="s">
        <v>101</v>
      </c>
      <c r="C67" s="74"/>
      <c r="D67" s="74"/>
      <c r="E67" s="74"/>
      <c r="F67" s="74"/>
      <c r="G67" s="74"/>
      <c r="H67" s="74"/>
      <c r="I67" s="74"/>
      <c r="J67" s="74"/>
      <c r="K67" s="74"/>
      <c r="L67" s="74"/>
      <c r="M67" s="74"/>
      <c r="N67" s="44">
        <f>J55*35%</f>
        <v>343875</v>
      </c>
      <c r="O67" s="45">
        <f>K55*40%</f>
        <v>51043.468773865752</v>
      </c>
      <c r="P67" s="17"/>
      <c r="Q67" s="52"/>
      <c r="R67" s="52"/>
      <c r="S67" s="52"/>
      <c r="T67" s="52"/>
      <c r="U67" s="52"/>
    </row>
    <row r="68" spans="2:21" x14ac:dyDescent="0.25">
      <c r="B68" s="74" t="s">
        <v>95</v>
      </c>
      <c r="C68" s="74"/>
      <c r="D68" s="74"/>
      <c r="E68" s="74"/>
      <c r="F68" s="74"/>
      <c r="G68" s="74"/>
      <c r="H68" s="74"/>
      <c r="I68" s="74"/>
      <c r="J68" s="74"/>
      <c r="K68" s="74"/>
      <c r="L68" s="74"/>
      <c r="M68" s="74"/>
      <c r="N68" s="44">
        <f>J55*5%</f>
        <v>49125</v>
      </c>
      <c r="O68" s="45">
        <f>K55*5%</f>
        <v>6380.433596733219</v>
      </c>
      <c r="P68" s="17"/>
      <c r="Q68" s="52"/>
      <c r="R68" s="52"/>
      <c r="S68" s="52"/>
      <c r="T68" s="52"/>
      <c r="U68" s="52"/>
    </row>
    <row r="69" spans="2:21" x14ac:dyDescent="0.25"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46"/>
      <c r="Q69" s="59"/>
      <c r="R69" s="52"/>
      <c r="S69" s="52"/>
      <c r="T69" s="52"/>
      <c r="U69" s="52"/>
    </row>
    <row r="70" spans="2:21" x14ac:dyDescent="0.25">
      <c r="B70" s="47" t="s">
        <v>80</v>
      </c>
      <c r="C70" s="48"/>
      <c r="D70" s="48"/>
      <c r="E70" s="48"/>
      <c r="F70" s="48"/>
      <c r="G70" s="48"/>
      <c r="H70" s="48"/>
      <c r="I70" s="48"/>
      <c r="J70" s="48"/>
      <c r="K70" s="48"/>
      <c r="L70" s="48"/>
      <c r="M70" s="48"/>
      <c r="N70" s="48"/>
      <c r="O70" s="49"/>
      <c r="P70" s="50"/>
      <c r="Q70" s="15"/>
      <c r="R70" s="15"/>
      <c r="S70" s="15"/>
      <c r="T70" s="15"/>
      <c r="U70" s="15"/>
    </row>
    <row r="71" spans="2:21" x14ac:dyDescent="0.25"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52"/>
      <c r="R71" s="52"/>
      <c r="S71" s="52"/>
      <c r="T71" s="52"/>
      <c r="U71" s="52"/>
    </row>
    <row r="72" spans="2:21" ht="33.6" customHeight="1" x14ac:dyDescent="0.25">
      <c r="B72" s="69" t="s">
        <v>81</v>
      </c>
      <c r="C72" s="69"/>
      <c r="D72" s="71" t="s">
        <v>82</v>
      </c>
      <c r="E72" s="71"/>
      <c r="F72" s="71"/>
      <c r="G72" s="71"/>
      <c r="H72" s="71"/>
      <c r="I72" s="71"/>
      <c r="J72" s="71"/>
      <c r="K72" s="71"/>
      <c r="L72" s="71"/>
      <c r="M72" s="71"/>
      <c r="N72" s="71"/>
      <c r="O72" s="71"/>
      <c r="P72" s="51"/>
      <c r="Q72" s="52"/>
      <c r="R72" s="52"/>
      <c r="S72" s="52"/>
      <c r="T72" s="52"/>
      <c r="U72" s="52"/>
    </row>
    <row r="73" spans="2:21" ht="32.1" customHeight="1" x14ac:dyDescent="0.25">
      <c r="B73" s="69" t="s">
        <v>83</v>
      </c>
      <c r="C73" s="69"/>
      <c r="D73" s="71" t="s">
        <v>84</v>
      </c>
      <c r="E73" s="71"/>
      <c r="F73" s="71"/>
      <c r="G73" s="71"/>
      <c r="H73" s="71"/>
      <c r="I73" s="71"/>
      <c r="J73" s="71"/>
      <c r="K73" s="71"/>
      <c r="L73" s="71"/>
      <c r="M73" s="71"/>
      <c r="N73" s="71"/>
      <c r="O73" s="71"/>
      <c r="P73" s="51"/>
      <c r="Q73" s="52"/>
      <c r="R73" s="52"/>
      <c r="S73" s="52"/>
      <c r="T73" s="52"/>
      <c r="U73" s="52"/>
    </row>
    <row r="74" spans="2:21" ht="32.1" customHeight="1" x14ac:dyDescent="0.25">
      <c r="B74" s="69" t="s">
        <v>85</v>
      </c>
      <c r="C74" s="69"/>
      <c r="D74" s="71" t="s">
        <v>86</v>
      </c>
      <c r="E74" s="71"/>
      <c r="F74" s="71"/>
      <c r="G74" s="71"/>
      <c r="H74" s="71"/>
      <c r="I74" s="71"/>
      <c r="J74" s="71"/>
      <c r="K74" s="71"/>
      <c r="L74" s="71"/>
      <c r="M74" s="71"/>
      <c r="N74" s="71"/>
      <c r="O74" s="71"/>
      <c r="P74" s="51"/>
      <c r="Q74" s="52"/>
      <c r="R74" s="52"/>
      <c r="S74" s="52"/>
      <c r="T74" s="52"/>
      <c r="U74" s="52"/>
    </row>
    <row r="75" spans="2:21" ht="32.1" customHeight="1" x14ac:dyDescent="0.25">
      <c r="B75" s="69" t="s">
        <v>87</v>
      </c>
      <c r="C75" s="69"/>
      <c r="D75" s="70" t="s">
        <v>96</v>
      </c>
      <c r="E75" s="70"/>
      <c r="F75" s="70"/>
      <c r="G75" s="70"/>
      <c r="H75" s="70"/>
      <c r="I75" s="70"/>
      <c r="J75" s="70"/>
      <c r="K75" s="70"/>
      <c r="L75" s="70"/>
      <c r="M75" s="70"/>
      <c r="N75" s="70"/>
      <c r="O75" s="70"/>
      <c r="P75" s="51"/>
      <c r="Q75" s="52"/>
      <c r="R75" s="52"/>
      <c r="S75" s="52"/>
      <c r="T75" s="52"/>
      <c r="U75" s="52"/>
    </row>
    <row r="76" spans="2:21" ht="32.1" customHeight="1" x14ac:dyDescent="0.25">
      <c r="B76" s="69" t="s">
        <v>88</v>
      </c>
      <c r="C76" s="69"/>
      <c r="D76" s="70" t="s">
        <v>89</v>
      </c>
      <c r="E76" s="70"/>
      <c r="F76" s="70"/>
      <c r="G76" s="70"/>
      <c r="H76" s="70"/>
      <c r="I76" s="70"/>
      <c r="J76" s="70"/>
      <c r="K76" s="70"/>
      <c r="L76" s="70"/>
      <c r="M76" s="70"/>
      <c r="N76" s="70"/>
      <c r="O76" s="70"/>
      <c r="P76" s="51"/>
      <c r="Q76" s="52"/>
      <c r="R76" s="52"/>
      <c r="S76" s="52"/>
      <c r="T76" s="52"/>
      <c r="U76" s="52"/>
    </row>
    <row r="77" spans="2:21" ht="32.1" customHeight="1" x14ac:dyDescent="0.25">
      <c r="B77" s="69" t="s">
        <v>90</v>
      </c>
      <c r="C77" s="69"/>
      <c r="D77" s="70" t="s">
        <v>91</v>
      </c>
      <c r="E77" s="70"/>
      <c r="F77" s="70"/>
      <c r="G77" s="70"/>
      <c r="H77" s="70"/>
      <c r="I77" s="70"/>
      <c r="J77" s="70"/>
      <c r="K77" s="70"/>
      <c r="L77" s="70"/>
      <c r="M77" s="70"/>
      <c r="N77" s="70"/>
      <c r="O77" s="70"/>
      <c r="P77" s="51"/>
      <c r="Q77" s="52"/>
      <c r="R77" s="52"/>
      <c r="S77" s="52"/>
      <c r="T77" s="52"/>
      <c r="U77" s="52"/>
    </row>
    <row r="78" spans="2:21" ht="32.1" customHeight="1" x14ac:dyDescent="0.25">
      <c r="B78" s="69" t="s">
        <v>92</v>
      </c>
      <c r="C78" s="69"/>
      <c r="D78" s="71" t="s">
        <v>93</v>
      </c>
      <c r="E78" s="71"/>
      <c r="F78" s="71"/>
      <c r="G78" s="71"/>
      <c r="H78" s="71"/>
      <c r="I78" s="71"/>
      <c r="J78" s="71"/>
      <c r="K78" s="71"/>
      <c r="L78" s="71"/>
      <c r="M78" s="71"/>
      <c r="N78" s="71"/>
      <c r="O78" s="71"/>
      <c r="P78" s="51"/>
      <c r="Q78" s="52"/>
      <c r="R78" s="52"/>
      <c r="S78" s="52"/>
      <c r="T78" s="52"/>
      <c r="U78" s="52"/>
    </row>
    <row r="79" spans="2:21" ht="33.6" customHeight="1" x14ac:dyDescent="0.25">
      <c r="B79" s="69" t="s">
        <v>94</v>
      </c>
      <c r="C79" s="69"/>
      <c r="D79" s="70" t="s">
        <v>97</v>
      </c>
      <c r="E79" s="70"/>
      <c r="F79" s="70"/>
      <c r="G79" s="70"/>
      <c r="H79" s="70"/>
      <c r="I79" s="70"/>
      <c r="J79" s="70"/>
      <c r="K79" s="70"/>
      <c r="L79" s="70"/>
      <c r="M79" s="70"/>
      <c r="N79" s="70"/>
      <c r="O79" s="70"/>
      <c r="P79" s="51"/>
      <c r="Q79" s="52"/>
      <c r="R79" s="52"/>
      <c r="S79" s="52"/>
      <c r="T79" s="52"/>
      <c r="U79" s="52"/>
    </row>
  </sheetData>
  <sheetProtection algorithmName="SHA-512" hashValue="n/clSyruqRitqfI+SupdgH06LzSVT1kRx2xMgqW0VublIx9qJXpJ5Da1Xp+917QuSQxjMJiklAiGiXNacvB48A==" saltValue="9+FUHdbQmmY9ZTVWZq3WRQ==" spinCount="100000" sheet="1" insertRows="0"/>
  <mergeCells count="57">
    <mergeCell ref="B5:P5"/>
    <mergeCell ref="B6:P6"/>
    <mergeCell ref="B7:P7"/>
    <mergeCell ref="C34:D34"/>
    <mergeCell ref="B9:C9"/>
    <mergeCell ref="B10:C10"/>
    <mergeCell ref="D9:P9"/>
    <mergeCell ref="D10:O10"/>
    <mergeCell ref="B11:C11"/>
    <mergeCell ref="D11:O11"/>
    <mergeCell ref="B17:P17"/>
    <mergeCell ref="B15:C15"/>
    <mergeCell ref="E15:G15"/>
    <mergeCell ref="H15:J15"/>
    <mergeCell ref="B35:B38"/>
    <mergeCell ref="C35:C37"/>
    <mergeCell ref="C38:D38"/>
    <mergeCell ref="B19:B22"/>
    <mergeCell ref="C19:C21"/>
    <mergeCell ref="C22:D22"/>
    <mergeCell ref="B23:B27"/>
    <mergeCell ref="C23:C26"/>
    <mergeCell ref="C27:D27"/>
    <mergeCell ref="B28:B34"/>
    <mergeCell ref="C28:C33"/>
    <mergeCell ref="B39:B43"/>
    <mergeCell ref="C39:C42"/>
    <mergeCell ref="C43:D43"/>
    <mergeCell ref="B44:B47"/>
    <mergeCell ref="C44:C46"/>
    <mergeCell ref="C47:D47"/>
    <mergeCell ref="B48:B54"/>
    <mergeCell ref="C48:C53"/>
    <mergeCell ref="C54:D54"/>
    <mergeCell ref="B55:D55"/>
    <mergeCell ref="B56:B64"/>
    <mergeCell ref="C64:D64"/>
    <mergeCell ref="C56:C63"/>
    <mergeCell ref="B72:C72"/>
    <mergeCell ref="B73:C73"/>
    <mergeCell ref="D72:O72"/>
    <mergeCell ref="D73:O73"/>
    <mergeCell ref="B65:D65"/>
    <mergeCell ref="B68:M68"/>
    <mergeCell ref="B67:M67"/>
    <mergeCell ref="B74:C74"/>
    <mergeCell ref="B75:C75"/>
    <mergeCell ref="B76:C76"/>
    <mergeCell ref="D74:O74"/>
    <mergeCell ref="D75:O75"/>
    <mergeCell ref="D76:O76"/>
    <mergeCell ref="B77:C77"/>
    <mergeCell ref="B78:C78"/>
    <mergeCell ref="B79:C79"/>
    <mergeCell ref="D77:O77"/>
    <mergeCell ref="D78:O78"/>
    <mergeCell ref="D79:O79"/>
  </mergeCells>
  <pageMargins left="0.70866141732283472" right="0.70866141732283472" top="0.74803149606299213" bottom="0.74803149606299213" header="0.31496062992125984" footer="0.31496062992125984"/>
  <pageSetup scale="50" orientation="landscape" r:id="rId1"/>
  <headerFooter>
    <oddHeader>&amp;CPresupuesto</oddHeader>
    <oddFooter>&amp;R&amp;P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A144FBE7825FA498058B210EBAF46EC" ma:contentTypeVersion="14" ma:contentTypeDescription="Create a new document." ma:contentTypeScope="" ma:versionID="1bb2bf40020f1133d9da3851b408ba6c">
  <xsd:schema xmlns:xsd="http://www.w3.org/2001/XMLSchema" xmlns:xs="http://www.w3.org/2001/XMLSchema" xmlns:p="http://schemas.microsoft.com/office/2006/metadata/properties" xmlns:ns3="c4e85555-4b4b-4564-b2c6-1abdcc71bd99" xmlns:ns4="52b295b9-fabf-4e07-be7a-f84a14c27be6" targetNamespace="http://schemas.microsoft.com/office/2006/metadata/properties" ma:root="true" ma:fieldsID="b5614218ac3223253c26e8b85c4cca21" ns3:_="" ns4:_="">
    <xsd:import namespace="c4e85555-4b4b-4564-b2c6-1abdcc71bd99"/>
    <xsd:import namespace="52b295b9-fabf-4e07-be7a-f84a14c27be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e85555-4b4b-4564-b2c6-1abdcc71bd9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b295b9-fabf-4e07-be7a-f84a14c27be6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D7F05B6-66F3-43D9-9127-41EDDC03EBE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78EADEA-D959-458C-953B-60D4A1FF2FB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4e85555-4b4b-4564-b2c6-1abdcc71bd99"/>
    <ds:schemaRef ds:uri="52b295b9-fabf-4e07-be7a-f84a14c27be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83C181F-C644-4C7F-8E1B-0D5BADC6A8AD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Instrucciones</vt:lpstr>
      <vt:lpstr>Presupuesto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BERMUDEZ Paola</dc:creator>
  <cp:keywords/>
  <dc:description/>
  <cp:lastModifiedBy>FCG Guatemala</cp:lastModifiedBy>
  <cp:revision/>
  <dcterms:created xsi:type="dcterms:W3CDTF">2019-07-08T19:44:39Z</dcterms:created>
  <dcterms:modified xsi:type="dcterms:W3CDTF">2025-02-24T15:37:45Z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0x010100CA144FBE7825FA498058B210EBAF46EC</vt:lpwstr>
  </property>
</Properties>
</file>